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86DB5AB9-563A-4F96-9C62-93EBDF5D9ED0}" xr6:coauthVersionLast="47" xr6:coauthVersionMax="47" xr10:uidLastSave="{00000000-0000-0000-0000-000000000000}"/>
  <bookViews>
    <workbookView xWindow="-108" yWindow="-108" windowWidth="23256" windowHeight="12456" activeTab="3" xr2:uid="{78F52551-0619-41A3-9B46-27F9B9FBF7F7}"/>
  </bookViews>
  <sheets>
    <sheet name="目次" sheetId="6" r:id="rId1"/>
    <sheet name="表１" sheetId="4" r:id="rId2"/>
    <sheet name="表２" sheetId="1" r:id="rId3"/>
    <sheet name="表３" sheetId="2" r:id="rId4"/>
  </sheets>
  <definedNames>
    <definedName name="_xlnm.Print_Area" localSheetId="1">表１!$B$2:$H$25</definedName>
    <definedName name="_xlnm.Print_Area" localSheetId="2">表２!$B$2:$N$43</definedName>
    <definedName name="_xlnm.Print_Area" localSheetId="3">表３!$B$2:$M$53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D7" i="2"/>
  <c r="H6" i="4"/>
  <c r="E5" i="4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L22" i="2"/>
  <c r="D22" i="2"/>
  <c r="L21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I36" i="1"/>
  <c r="F36" i="1"/>
  <c r="I35" i="1"/>
  <c r="F35" i="1"/>
  <c r="I34" i="1"/>
  <c r="F34" i="1"/>
  <c r="N33" i="1"/>
  <c r="M33" i="1"/>
  <c r="I33" i="1"/>
  <c r="F33" i="1"/>
  <c r="L33" i="1" s="1"/>
  <c r="N32" i="1"/>
  <c r="M32" i="1"/>
  <c r="I32" i="1"/>
  <c r="F32" i="1"/>
  <c r="L32" i="1" s="1"/>
  <c r="N31" i="1"/>
  <c r="M31" i="1"/>
  <c r="I31" i="1"/>
  <c r="L31" i="1" s="1"/>
  <c r="F31" i="1"/>
  <c r="N30" i="1"/>
  <c r="M30" i="1"/>
  <c r="I30" i="1"/>
  <c r="L30" i="1" s="1"/>
  <c r="F30" i="1"/>
  <c r="N29" i="1"/>
  <c r="M29" i="1"/>
  <c r="I29" i="1"/>
  <c r="L29" i="1" s="1"/>
  <c r="F29" i="1"/>
  <c r="N28" i="1"/>
  <c r="M28" i="1"/>
  <c r="I28" i="1"/>
  <c r="F28" i="1"/>
  <c r="L28" i="1" s="1"/>
  <c r="N27" i="1"/>
  <c r="M27" i="1"/>
  <c r="I27" i="1"/>
  <c r="L27" i="1"/>
  <c r="F27" i="1"/>
  <c r="N26" i="1"/>
  <c r="M26" i="1"/>
  <c r="I26" i="1"/>
  <c r="L26" i="1" s="1"/>
  <c r="F26" i="1"/>
  <c r="N25" i="1"/>
  <c r="M25" i="1"/>
  <c r="I25" i="1"/>
  <c r="F25" i="1"/>
  <c r="L25" i="1" s="1"/>
  <c r="N24" i="1"/>
  <c r="M24" i="1"/>
  <c r="I24" i="1"/>
  <c r="L24" i="1" s="1"/>
  <c r="F24" i="1"/>
  <c r="N23" i="1"/>
  <c r="M23" i="1"/>
  <c r="I23" i="1"/>
  <c r="L23" i="1" s="1"/>
  <c r="F23" i="1"/>
  <c r="N22" i="1"/>
  <c r="M22" i="1"/>
  <c r="I22" i="1"/>
  <c r="L22" i="1" s="1"/>
  <c r="F22" i="1"/>
  <c r="N21" i="1"/>
  <c r="M21" i="1"/>
  <c r="I21" i="1"/>
  <c r="F21" i="1"/>
  <c r="L21" i="1"/>
  <c r="N20" i="1"/>
  <c r="M20" i="1"/>
  <c r="I20" i="1"/>
  <c r="F20" i="1"/>
  <c r="L20" i="1" s="1"/>
  <c r="N19" i="1"/>
  <c r="M19" i="1"/>
  <c r="I19" i="1"/>
  <c r="L19" i="1" s="1"/>
  <c r="F19" i="1"/>
  <c r="N18" i="1"/>
  <c r="M18" i="1"/>
  <c r="I18" i="1"/>
  <c r="L18" i="1" s="1"/>
  <c r="F18" i="1"/>
  <c r="F17" i="1"/>
  <c r="N16" i="1"/>
  <c r="M16" i="1"/>
  <c r="I16" i="1"/>
  <c r="L16" i="1" s="1"/>
  <c r="F16" i="1"/>
  <c r="N15" i="1"/>
  <c r="M15" i="1"/>
  <c r="I15" i="1"/>
  <c r="L15" i="1" s="1"/>
  <c r="F15" i="1"/>
  <c r="N14" i="1"/>
  <c r="M14" i="1"/>
  <c r="I14" i="1"/>
  <c r="L14" i="1" s="1"/>
  <c r="F14" i="1"/>
  <c r="N13" i="1"/>
  <c r="M13" i="1"/>
  <c r="I13" i="1"/>
  <c r="F13" i="1"/>
  <c r="L13" i="1"/>
  <c r="N12" i="1"/>
  <c r="M12" i="1"/>
  <c r="I12" i="1"/>
  <c r="F12" i="1"/>
  <c r="L12" i="1" s="1"/>
  <c r="N11" i="1"/>
  <c r="M11" i="1"/>
  <c r="I11" i="1"/>
  <c r="L11" i="1" s="1"/>
  <c r="F11" i="1"/>
  <c r="N10" i="1"/>
  <c r="M10" i="1"/>
  <c r="I10" i="1"/>
  <c r="L10" i="1" s="1"/>
  <c r="F10" i="1"/>
  <c r="N9" i="1"/>
  <c r="M9" i="1"/>
  <c r="I9" i="1"/>
  <c r="F9" i="1"/>
  <c r="L9" i="1" s="1"/>
  <c r="N8" i="1"/>
  <c r="M8" i="1"/>
  <c r="I8" i="1"/>
  <c r="F8" i="1"/>
  <c r="L8" i="1" s="1"/>
  <c r="N7" i="1"/>
  <c r="M7" i="1"/>
  <c r="I7" i="1"/>
  <c r="L7" i="1"/>
  <c r="F7" i="1"/>
  <c r="N6" i="1"/>
  <c r="M6" i="1"/>
  <c r="I6" i="1"/>
  <c r="L6" i="1" s="1"/>
  <c r="F6" i="1"/>
  <c r="E22" i="4"/>
  <c r="H22" i="4"/>
  <c r="E20" i="4"/>
  <c r="H20" i="4"/>
  <c r="E19" i="4"/>
  <c r="H19" i="4"/>
  <c r="H18" i="4"/>
  <c r="E18" i="4"/>
  <c r="E17" i="4"/>
  <c r="H17" i="4"/>
  <c r="E16" i="4"/>
  <c r="H16" i="4"/>
  <c r="E15" i="4"/>
  <c r="E14" i="4"/>
  <c r="H15" i="4"/>
  <c r="E13" i="4"/>
  <c r="E12" i="4"/>
  <c r="H13" i="4"/>
  <c r="E11" i="4"/>
  <c r="H11" i="4"/>
  <c r="E10" i="4"/>
  <c r="H10" i="4"/>
  <c r="E9" i="4"/>
  <c r="E8" i="4"/>
  <c r="H8" i="4"/>
  <c r="E7" i="4"/>
  <c r="H7" i="4"/>
  <c r="E6" i="4"/>
  <c r="C6" i="4"/>
  <c r="C7" i="4"/>
  <c r="C8" i="4"/>
  <c r="C9" i="4"/>
  <c r="C10" i="4"/>
  <c r="C11" i="4"/>
  <c r="C12" i="4"/>
  <c r="C13" i="4"/>
  <c r="C14" i="4"/>
  <c r="C15" i="4"/>
  <c r="C16" i="4"/>
  <c r="B7" i="4"/>
  <c r="H12" i="4"/>
  <c r="H9" i="4"/>
  <c r="H14" i="4"/>
  <c r="B6" i="4"/>
  <c r="B8" i="4"/>
  <c r="B9" i="4"/>
  <c r="B10" i="4"/>
  <c r="B11" i="4"/>
  <c r="B12" i="4"/>
  <c r="B13" i="4"/>
  <c r="B14" i="4"/>
  <c r="B15" i="4"/>
  <c r="B16" i="4"/>
  <c r="E21" i="4"/>
  <c r="H21" i="4"/>
</calcChain>
</file>

<file path=xl/sharedStrings.xml><?xml version="1.0" encoding="utf-8"?>
<sst xmlns="http://schemas.openxmlformats.org/spreadsheetml/2006/main" count="324" uniqueCount="81">
  <si>
    <t>自由民主党</t>
    <rPh sb="0" eb="2">
      <t>ジユウ</t>
    </rPh>
    <rPh sb="2" eb="5">
      <t>ミンシュトウ</t>
    </rPh>
    <phoneticPr fontId="26"/>
  </si>
  <si>
    <t>有権者数の推移</t>
    <rPh sb="0" eb="5">
      <t>ゆうけんし</t>
    </rPh>
    <rPh sb="5" eb="7">
      <t>すいい</t>
    </rPh>
    <phoneticPr fontId="25" type="Hiragana"/>
  </si>
  <si>
    <t>立候補
者数</t>
    <rPh sb="0" eb="3">
      <t>リッコウホ</t>
    </rPh>
    <rPh sb="4" eb="5">
      <t>モノ</t>
    </rPh>
    <rPh sb="5" eb="6">
      <t>スウ</t>
    </rPh>
    <phoneticPr fontId="26"/>
  </si>
  <si>
    <t>１４　選挙</t>
    <rPh sb="3" eb="5">
      <t>せんきょ</t>
    </rPh>
    <phoneticPr fontId="25" type="Hiragana"/>
  </si>
  <si>
    <t>目次</t>
    <rPh sb="0" eb="2">
      <t>もくじ</t>
    </rPh>
    <phoneticPr fontId="25" type="Hiragana"/>
  </si>
  <si>
    <t>表３　選挙別党派別得票数</t>
    <rPh sb="0" eb="1">
      <t>ヒョウ</t>
    </rPh>
    <rPh sb="3" eb="5">
      <t>センキョ</t>
    </rPh>
    <rPh sb="5" eb="6">
      <t>ベツ</t>
    </rPh>
    <rPh sb="6" eb="7">
      <t>トウ</t>
    </rPh>
    <rPh sb="7" eb="8">
      <t>ハ</t>
    </rPh>
    <rPh sb="8" eb="9">
      <t>ベツ</t>
    </rPh>
    <rPh sb="9" eb="12">
      <t>トクヒョウスウ</t>
    </rPh>
    <phoneticPr fontId="26"/>
  </si>
  <si>
    <t>表３</t>
    <rPh sb="0" eb="1">
      <t>ひょう</t>
    </rPh>
    <phoneticPr fontId="25" type="Hiragana"/>
  </si>
  <si>
    <t>統計表</t>
    <rPh sb="0" eb="3">
      <t>とうけいひょう</t>
    </rPh>
    <phoneticPr fontId="25" type="Hiragana"/>
  </si>
  <si>
    <t>選挙別有権者数・投票者数・投票率</t>
  </si>
  <si>
    <t>年次</t>
    <rPh sb="0" eb="2">
      <t>ネンジ</t>
    </rPh>
    <phoneticPr fontId="26"/>
  </si>
  <si>
    <t>表１</t>
    <rPh sb="0" eb="1">
      <t>ひょう</t>
    </rPh>
    <phoneticPr fontId="25" type="Hiragana"/>
  </si>
  <si>
    <t>表２</t>
    <rPh sb="0" eb="1">
      <t>ひょう</t>
    </rPh>
    <phoneticPr fontId="25" type="Hiragana"/>
  </si>
  <si>
    <t>男</t>
    <rPh sb="0" eb="1">
      <t>オトコ</t>
    </rPh>
    <phoneticPr fontId="26"/>
  </si>
  <si>
    <t>投票率（％）</t>
    <rPh sb="0" eb="3">
      <t>トウヒョウリツ</t>
    </rPh>
    <phoneticPr fontId="26"/>
  </si>
  <si>
    <t>選挙別党派別得票数</t>
  </si>
  <si>
    <t>目次へ戻る</t>
    <rPh sb="0" eb="2">
      <t>モクジ</t>
    </rPh>
    <rPh sb="3" eb="4">
      <t>モド</t>
    </rPh>
    <phoneticPr fontId="26"/>
  </si>
  <si>
    <t>和光市議会議員一般選挙</t>
    <rPh sb="0" eb="3">
      <t>ワコウシ</t>
    </rPh>
    <rPh sb="3" eb="5">
      <t>ギカイ</t>
    </rPh>
    <rPh sb="5" eb="7">
      <t>ギイン</t>
    </rPh>
    <rPh sb="7" eb="9">
      <t>イッパン</t>
    </rPh>
    <rPh sb="9" eb="11">
      <t>センキョ</t>
    </rPh>
    <phoneticPr fontId="26"/>
  </si>
  <si>
    <t>参議院議員通常選挙（選挙区）</t>
    <rPh sb="0" eb="2">
      <t>サンギ</t>
    </rPh>
    <rPh sb="2" eb="3">
      <t>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6"/>
  </si>
  <si>
    <t>資料　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6"/>
  </si>
  <si>
    <t>表１　有権者数の推移</t>
    <rPh sb="0" eb="1">
      <t>ヒョウ</t>
    </rPh>
    <rPh sb="3" eb="6">
      <t>ユウケンシャ</t>
    </rPh>
    <rPh sb="6" eb="7">
      <t>スウ</t>
    </rPh>
    <rPh sb="8" eb="10">
      <t>スイイ</t>
    </rPh>
    <phoneticPr fontId="26"/>
  </si>
  <si>
    <t>平成</t>
    <rPh sb="0" eb="2">
      <t>ヘイセイ</t>
    </rPh>
    <phoneticPr fontId="26"/>
  </si>
  <si>
    <t>各年９月 定時登録日現在</t>
    <rPh sb="0" eb="2">
      <t>カクネン</t>
    </rPh>
    <rPh sb="3" eb="4">
      <t>ガツ</t>
    </rPh>
    <rPh sb="5" eb="7">
      <t>テイジ</t>
    </rPh>
    <rPh sb="7" eb="9">
      <t>トウロク</t>
    </rPh>
    <rPh sb="9" eb="10">
      <t>ビ</t>
    </rPh>
    <rPh sb="10" eb="12">
      <t>ゲンザイ</t>
    </rPh>
    <phoneticPr fontId="26"/>
  </si>
  <si>
    <t>定数</t>
    <rPh sb="0" eb="2">
      <t>テイスウ</t>
    </rPh>
    <phoneticPr fontId="26"/>
  </si>
  <si>
    <t>総数</t>
    <rPh sb="0" eb="2">
      <t>ソウスウ</t>
    </rPh>
    <phoneticPr fontId="26"/>
  </si>
  <si>
    <t>和光市議会議員一般選挙</t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</si>
  <si>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3">
      <t>センキョク</t>
    </rPh>
    <phoneticPr fontId="26"/>
  </si>
  <si>
    <t>女</t>
    <rPh sb="0" eb="1">
      <t>オンナ</t>
    </rPh>
    <phoneticPr fontId="26"/>
  </si>
  <si>
    <t>増加数</t>
    <rPh sb="0" eb="3">
      <t>ゾウカスウ</t>
    </rPh>
    <phoneticPr fontId="26"/>
  </si>
  <si>
    <t>参議院議員補欠選挙</t>
    <rPh sb="0" eb="3">
      <t>サンギイン</t>
    </rPh>
    <rPh sb="3" eb="5">
      <t>ギイン</t>
    </rPh>
    <rPh sb="5" eb="7">
      <t>ホケツ</t>
    </rPh>
    <rPh sb="7" eb="9">
      <t>センキョ</t>
    </rPh>
    <phoneticPr fontId="26"/>
  </si>
  <si>
    <t>年</t>
    <rPh sb="0" eb="1">
      <t>ネン</t>
    </rPh>
    <phoneticPr fontId="26"/>
  </si>
  <si>
    <t>令和</t>
    <rPh sb="0" eb="2">
      <t>レイワ</t>
    </rPh>
    <phoneticPr fontId="26"/>
  </si>
  <si>
    <t>元</t>
    <rPh sb="0" eb="1">
      <t>ガン</t>
    </rPh>
    <phoneticPr fontId="26"/>
  </si>
  <si>
    <t>表２　選挙別有権者数・投票者数・投票率</t>
    <rPh sb="0" eb="1">
      <t>ヒョウ</t>
    </rPh>
    <rPh sb="3" eb="5">
      <t>センキョ</t>
    </rPh>
    <rPh sb="5" eb="6">
      <t>ベツ</t>
    </rPh>
    <rPh sb="6" eb="9">
      <t>ユウケンシャ</t>
    </rPh>
    <rPh sb="9" eb="10">
      <t>スウ</t>
    </rPh>
    <rPh sb="11" eb="14">
      <t>トウヒョウシャ</t>
    </rPh>
    <rPh sb="14" eb="15">
      <t>スウ</t>
    </rPh>
    <rPh sb="16" eb="19">
      <t>トウヒョウリツ</t>
    </rPh>
    <phoneticPr fontId="26"/>
  </si>
  <si>
    <t>立憲民主党</t>
    <rPh sb="0" eb="2">
      <t>リッケン</t>
    </rPh>
    <rPh sb="2" eb="5">
      <t>ミンシュトウ</t>
    </rPh>
    <phoneticPr fontId="26"/>
  </si>
  <si>
    <t>埼玉県知事選挙</t>
    <rPh sb="0" eb="3">
      <t>サイタマケン</t>
    </rPh>
    <rPh sb="3" eb="5">
      <t>チジ</t>
    </rPh>
    <rPh sb="5" eb="7">
      <t>センキョ</t>
    </rPh>
    <phoneticPr fontId="26"/>
  </si>
  <si>
    <t>投票者数</t>
    <rPh sb="0" eb="3">
      <t>トウヒョウシャ</t>
    </rPh>
    <rPh sb="3" eb="4">
      <t>スウ</t>
    </rPh>
    <phoneticPr fontId="26"/>
  </si>
  <si>
    <t>執行選挙種別</t>
    <rPh sb="0" eb="2">
      <t>シッコウ</t>
    </rPh>
    <rPh sb="2" eb="4">
      <t>センキョ</t>
    </rPh>
    <rPh sb="4" eb="6">
      <t>シュベツ</t>
    </rPh>
    <phoneticPr fontId="26"/>
  </si>
  <si>
    <t>執行
年月日</t>
    <rPh sb="0" eb="2">
      <t>シッコウ</t>
    </rPh>
    <rPh sb="3" eb="6">
      <t>ネンガッピ</t>
    </rPh>
    <phoneticPr fontId="26"/>
  </si>
  <si>
    <t>埼玉県知事選挙</t>
  </si>
  <si>
    <t>当日の有権者数</t>
    <rPh sb="0" eb="2">
      <t>トウジツ</t>
    </rPh>
    <rPh sb="3" eb="6">
      <t>ユウケンシャ</t>
    </rPh>
    <rPh sb="6" eb="7">
      <t>スウ</t>
    </rPh>
    <phoneticPr fontId="26"/>
  </si>
  <si>
    <t>和光市長選挙</t>
    <rPh sb="0" eb="2">
      <t>ワコウ</t>
    </rPh>
    <rPh sb="2" eb="4">
      <t>シチョウ</t>
    </rPh>
    <rPh sb="4" eb="6">
      <t>センキョ</t>
    </rPh>
    <phoneticPr fontId="26"/>
  </si>
  <si>
    <t>無</t>
    <rPh sb="0" eb="1">
      <t>ム</t>
    </rPh>
    <phoneticPr fontId="26"/>
  </si>
  <si>
    <t>投</t>
    <rPh sb="0" eb="1">
      <t>トウ</t>
    </rPh>
    <phoneticPr fontId="26"/>
  </si>
  <si>
    <t>票</t>
    <rPh sb="0" eb="1">
      <t>ヒョウ</t>
    </rPh>
    <phoneticPr fontId="26"/>
  </si>
  <si>
    <t>衆議院議員総選挙（選挙区）</t>
    <rPh sb="0" eb="3">
      <t>シュウギイン</t>
    </rPh>
    <rPh sb="3" eb="5">
      <t>ギイン</t>
    </rPh>
    <rPh sb="5" eb="8">
      <t>ソウセンキョ</t>
    </rPh>
    <rPh sb="9" eb="12">
      <t>センキョク</t>
    </rPh>
    <phoneticPr fontId="26"/>
  </si>
  <si>
    <t>埼玉県議会議員一般選挙</t>
    <rPh sb="0" eb="5">
      <t>サイタマケンギカイ</t>
    </rPh>
    <rPh sb="5" eb="7">
      <t>ギイン</t>
    </rPh>
    <rPh sb="7" eb="9">
      <t>イッパン</t>
    </rPh>
    <rPh sb="9" eb="11">
      <t>センキョ</t>
    </rPh>
    <phoneticPr fontId="26"/>
  </si>
  <si>
    <t>埼玉県議会議員一般選挙</t>
  </si>
  <si>
    <t>埼玉県議会議員一般選挙</t>
    <phoneticPr fontId="26"/>
  </si>
  <si>
    <t>参議院議員通常選挙（選挙区）</t>
  </si>
  <si>
    <t>日本共産党</t>
    <rPh sb="0" eb="2">
      <t>ニホン</t>
    </rPh>
    <rPh sb="2" eb="5">
      <t>キョウサントウ</t>
    </rPh>
    <phoneticPr fontId="26"/>
  </si>
  <si>
    <t>公明党</t>
    <rPh sb="0" eb="3">
      <t>コウメイトウ</t>
    </rPh>
    <phoneticPr fontId="26"/>
  </si>
  <si>
    <t>執行年月日</t>
    <rPh sb="0" eb="2">
      <t>シッコウ</t>
    </rPh>
    <rPh sb="2" eb="5">
      <t>ネンガッピ</t>
    </rPh>
    <phoneticPr fontId="26"/>
  </si>
  <si>
    <t>社会民主党</t>
    <rPh sb="0" eb="2">
      <t>シャカイ</t>
    </rPh>
    <rPh sb="2" eb="5">
      <t>ミンシュトウ</t>
    </rPh>
    <phoneticPr fontId="26"/>
  </si>
  <si>
    <t>日本維新の会</t>
    <rPh sb="0" eb="2">
      <t>ニホン</t>
    </rPh>
    <rPh sb="2" eb="4">
      <t>イシン</t>
    </rPh>
    <rPh sb="5" eb="6">
      <t>カイ</t>
    </rPh>
    <phoneticPr fontId="26"/>
  </si>
  <si>
    <t>国民民主党</t>
    <rPh sb="0" eb="2">
      <t>コクミン</t>
    </rPh>
    <rPh sb="2" eb="5">
      <t>ミンシュトウ</t>
    </rPh>
    <phoneticPr fontId="26"/>
  </si>
  <si>
    <t>諸派・その他</t>
    <rPh sb="0" eb="2">
      <t>ショハ</t>
    </rPh>
    <rPh sb="5" eb="6">
      <t>タ</t>
    </rPh>
    <phoneticPr fontId="26"/>
  </si>
  <si>
    <t>無所属</t>
    <rPh sb="0" eb="3">
      <t>ムショゾク</t>
    </rPh>
    <phoneticPr fontId="26"/>
  </si>
  <si>
    <t>－</t>
    <phoneticPr fontId="26"/>
  </si>
  <si>
    <t>衆議院議員総選挙（比例代表）</t>
    <rPh sb="0" eb="3">
      <t>シュウギイン</t>
    </rPh>
    <rPh sb="3" eb="5">
      <t>ギイン</t>
    </rPh>
    <rPh sb="5" eb="8">
      <t>ソウセンキョ</t>
    </rPh>
    <rPh sb="9" eb="11">
      <t>ヒレイ</t>
    </rPh>
    <rPh sb="11" eb="13">
      <t>ダイヒョウ</t>
    </rPh>
    <phoneticPr fontId="26"/>
  </si>
  <si>
    <t>和光市議会議員一般選挙</t>
    <rPh sb="0" eb="2">
      <t>ワコウ</t>
    </rPh>
    <rPh sb="2" eb="5">
      <t>シギカイ</t>
    </rPh>
    <rPh sb="5" eb="7">
      <t>ギイン</t>
    </rPh>
    <rPh sb="7" eb="9">
      <t>イッパン</t>
    </rPh>
    <rPh sb="9" eb="11">
      <t>センキョ</t>
    </rPh>
    <phoneticPr fontId="26"/>
  </si>
  <si>
    <t>参議院議員通常選挙（選挙区）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センキョ</t>
    </rPh>
    <rPh sb="12" eb="13">
      <t>ク</t>
    </rPh>
    <phoneticPr fontId="26"/>
  </si>
  <si>
    <t>参議院議員通常選挙（比例区）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ヒレイ</t>
    </rPh>
    <rPh sb="12" eb="13">
      <t>ク</t>
    </rPh>
    <phoneticPr fontId="26"/>
  </si>
  <si>
    <t>埼玉県知事選挙</t>
    <rPh sb="0" eb="2">
      <t>サイタマ</t>
    </rPh>
    <rPh sb="2" eb="5">
      <t>ケンチジ</t>
    </rPh>
    <rPh sb="5" eb="7">
      <t>センキョ</t>
    </rPh>
    <phoneticPr fontId="26"/>
  </si>
  <si>
    <t>参議院議員通常選挙（比例区）</t>
  </si>
  <si>
    <t>　　－</t>
    <phoneticPr fontId="26"/>
  </si>
  <si>
    <t>衆議院議員総選挙（選挙区）</t>
    <rPh sb="0" eb="3">
      <t>シュウギイン</t>
    </rPh>
    <rPh sb="3" eb="5">
      <t>ギイン</t>
    </rPh>
    <rPh sb="5" eb="6">
      <t>ソウ</t>
    </rPh>
    <rPh sb="6" eb="8">
      <t>センキョ</t>
    </rPh>
    <rPh sb="9" eb="12">
      <t>センキョク</t>
    </rPh>
    <phoneticPr fontId="26"/>
  </si>
  <si>
    <t>衆議院議員総選挙（比例代表）</t>
    <rPh sb="0" eb="3">
      <t>シュウギイン</t>
    </rPh>
    <rPh sb="3" eb="5">
      <t>ギイン</t>
    </rPh>
    <rPh sb="5" eb="6">
      <t>ソウ</t>
    </rPh>
    <rPh sb="6" eb="8">
      <t>センキョ</t>
    </rPh>
    <rPh sb="9" eb="11">
      <t>ヒレイ</t>
    </rPh>
    <rPh sb="11" eb="13">
      <t>ダイヒョウ</t>
    </rPh>
    <phoneticPr fontId="26"/>
  </si>
  <si>
    <t>－</t>
  </si>
  <si>
    <t>参議院議員通常選挙（比例区）</t>
    <rPh sb="0" eb="9">
      <t>サンギインギインツウジョウセンキョ</t>
    </rPh>
    <rPh sb="10" eb="13">
      <t>ヒレイク</t>
    </rPh>
    <phoneticPr fontId="26"/>
  </si>
  <si>
    <t>資料　選挙管理委員会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phoneticPr fontId="26"/>
  </si>
  <si>
    <t>（注1）各党派得票数のうち、按分比例による小数点以下の数は切り捨て</t>
    <rPh sb="1" eb="2">
      <t>チュウ</t>
    </rPh>
    <rPh sb="4" eb="7">
      <t>カクトウハ</t>
    </rPh>
    <rPh sb="7" eb="10">
      <t>トクヒョウスウ</t>
    </rPh>
    <phoneticPr fontId="26"/>
  </si>
  <si>
    <t>（注2）日本維新の会…平成27年11月～28年8月おおさか維新の会</t>
    <rPh sb="1" eb="2">
      <t>チュウ</t>
    </rPh>
    <rPh sb="4" eb="6">
      <t>ニホン</t>
    </rPh>
    <rPh sb="6" eb="8">
      <t>イシン</t>
    </rPh>
    <rPh sb="9" eb="10">
      <t>カイ</t>
    </rPh>
    <rPh sb="11" eb="13">
      <t>ヘイセイ</t>
    </rPh>
    <rPh sb="15" eb="16">
      <t>ネン</t>
    </rPh>
    <rPh sb="18" eb="19">
      <t>ガツ</t>
    </rPh>
    <rPh sb="22" eb="23">
      <t>ネン</t>
    </rPh>
    <rPh sb="24" eb="25">
      <t>ガツ</t>
    </rPh>
    <rPh sb="29" eb="31">
      <t>イシン</t>
    </rPh>
    <rPh sb="32" eb="33">
      <t>カイ</t>
    </rPh>
    <phoneticPr fontId="26"/>
  </si>
  <si>
    <t>（注3）国民民主党…平成15年～28年3月民主党、平成28年3月～30年5月民進党</t>
    <rPh sb="1" eb="2">
      <t>チュウ</t>
    </rPh>
    <rPh sb="4" eb="6">
      <t>コクミン</t>
    </rPh>
    <rPh sb="6" eb="9">
      <t>ミンシュトウ</t>
    </rPh>
    <rPh sb="10" eb="12">
      <t>ヘイセイ</t>
    </rPh>
    <rPh sb="14" eb="15">
      <t>ネン</t>
    </rPh>
    <rPh sb="18" eb="19">
      <t>ネン</t>
    </rPh>
    <rPh sb="20" eb="21">
      <t>ガツ</t>
    </rPh>
    <rPh sb="21" eb="24">
      <t>ミンシュトウ</t>
    </rPh>
    <rPh sb="25" eb="27">
      <t>ヘイセイ</t>
    </rPh>
    <rPh sb="29" eb="30">
      <t>ネン</t>
    </rPh>
    <rPh sb="31" eb="32">
      <t>ガツ</t>
    </rPh>
    <rPh sb="35" eb="36">
      <t>ネン</t>
    </rPh>
    <rPh sb="37" eb="38">
      <t>ガツ</t>
    </rPh>
    <rPh sb="38" eb="39">
      <t>ミン</t>
    </rPh>
    <rPh sb="39" eb="40">
      <t>シン</t>
    </rPh>
    <rPh sb="40" eb="41">
      <t>トウ</t>
    </rPh>
    <phoneticPr fontId="26"/>
  </si>
  <si>
    <t>党　　　派　　　別　　　得　　　票　　　数</t>
    <rPh sb="0" eb="1">
      <t>トウ</t>
    </rPh>
    <rPh sb="4" eb="5">
      <t>ハ</t>
    </rPh>
    <rPh sb="8" eb="9">
      <t>ベツ</t>
    </rPh>
    <rPh sb="12" eb="13">
      <t>トク</t>
    </rPh>
    <rPh sb="16" eb="17">
      <t>ヒョウ</t>
    </rPh>
    <rPh sb="20" eb="21">
      <t>カズ</t>
    </rPh>
    <phoneticPr fontId="26"/>
  </si>
  <si>
    <t>年</t>
    <rPh sb="0" eb="1">
      <t>ネン</t>
    </rPh>
    <phoneticPr fontId="26"/>
  </si>
  <si>
    <t>埼玉県議会議員一般選挙</t>
    <rPh sb="0" eb="7">
      <t>サイタマケンギカイギイン</t>
    </rPh>
    <rPh sb="7" eb="11">
      <t>イッパンセンキョ</t>
    </rPh>
    <phoneticPr fontId="26"/>
  </si>
  <si>
    <t>和光市議会議員一般選挙</t>
    <rPh sb="0" eb="7">
      <t>ワコウシギカイギイン</t>
    </rPh>
    <rPh sb="7" eb="11">
      <t>イッパンセンキョ</t>
    </rPh>
    <phoneticPr fontId="26"/>
  </si>
  <si>
    <t>埼玉県知事選挙</t>
    <rPh sb="0" eb="7">
      <t>サイタマケンチジセンキョ</t>
    </rPh>
    <phoneticPr fontId="26"/>
  </si>
  <si>
    <t>（注）和光市長選挙（H25.5.19）は無投票となったため、当日の有権者数ではなく、</t>
    <rPh sb="1" eb="2">
      <t>チュウ</t>
    </rPh>
    <rPh sb="3" eb="7">
      <t>ワコウシ</t>
    </rPh>
    <rPh sb="7" eb="9">
      <t>センキョ</t>
    </rPh>
    <rPh sb="20" eb="23">
      <t>ムトウヒョウ</t>
    </rPh>
    <rPh sb="30" eb="32">
      <t>トウジツ</t>
    </rPh>
    <rPh sb="33" eb="37">
      <t>ユウケン</t>
    </rPh>
    <phoneticPr fontId="26"/>
  </si>
  <si>
    <t>　　　選挙時登録基準日（H25.5.11）時点の選挙人名簿登録者数を掲載</t>
    <rPh sb="34" eb="36">
      <t>ケイサイ</t>
    </rPh>
    <phoneticPr fontId="26"/>
  </si>
  <si>
    <t>－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</si>
</sst>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#,##0_ "/>
    <numFmt numFmtId="178" formatCode="#,##0_);[Red]\(#,##0\)"/>
    <numFmt numFmtId="179" formatCode="0.00_ "/>
  </numFmts>
  <fonts count="29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5.5"/>
      <name val="ＭＳ 明朝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7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78">
    <xf numFmtId="0" fontId="0" fillId="0" borderId="0" xfId="0"/>
    <xf numFmtId="0" fontId="19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0" xfId="28" applyBorder="1" applyAlignment="1" applyProtection="1"/>
    <xf numFmtId="0" fontId="20" fillId="0" borderId="0" xfId="0" applyFont="1"/>
    <xf numFmtId="0" fontId="6" fillId="0" borderId="0" xfId="28" applyAlignment="1" applyProtection="1"/>
    <xf numFmtId="0" fontId="21" fillId="0" borderId="0" xfId="0" applyFo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176" fontId="20" fillId="0" borderId="0" xfId="34" applyNumberFormat="1" applyFont="1" applyAlignment="1"/>
    <xf numFmtId="176" fontId="20" fillId="0" borderId="12" xfId="34" applyNumberFormat="1" applyFont="1" applyBorder="1" applyAlignment="1"/>
    <xf numFmtId="0" fontId="20" fillId="0" borderId="13" xfId="0" applyFont="1" applyBorder="1"/>
    <xf numFmtId="176" fontId="20" fillId="0" borderId="0" xfId="34" applyNumberFormat="1" applyFont="1" applyBorder="1" applyAlignment="1" applyProtection="1">
      <protection locked="0"/>
    </xf>
    <xf numFmtId="176" fontId="20" fillId="0" borderId="0" xfId="34" applyNumberFormat="1" applyFont="1" applyFill="1" applyBorder="1" applyAlignment="1" applyProtection="1">
      <protection locked="0"/>
    </xf>
    <xf numFmtId="176" fontId="20" fillId="0" borderId="13" xfId="34" applyNumberFormat="1" applyFont="1" applyFill="1" applyBorder="1" applyAlignment="1" applyProtection="1">
      <protection locked="0"/>
    </xf>
    <xf numFmtId="177" fontId="20" fillId="0" borderId="0" xfId="0" applyNumberFormat="1" applyFont="1"/>
    <xf numFmtId="177" fontId="20" fillId="0" borderId="14" xfId="0" applyNumberFormat="1" applyFont="1" applyBorder="1"/>
    <xf numFmtId="0" fontId="20" fillId="0" borderId="15" xfId="0" applyFont="1" applyBorder="1"/>
    <xf numFmtId="0" fontId="20" fillId="0" borderId="15" xfId="0" applyFont="1" applyBorder="1" applyAlignment="1">
      <alignment horizontal="right"/>
    </xf>
    <xf numFmtId="38" fontId="20" fillId="0" borderId="16" xfId="34" applyFont="1" applyFill="1" applyBorder="1" applyAlignment="1"/>
    <xf numFmtId="38" fontId="20" fillId="0" borderId="15" xfId="34" applyFont="1" applyFill="1" applyBorder="1" applyAlignment="1" applyProtection="1">
      <protection locked="0"/>
    </xf>
    <xf numFmtId="38" fontId="20" fillId="0" borderId="17" xfId="34" applyFont="1" applyFill="1" applyBorder="1" applyAlignment="1" applyProtection="1">
      <protection locked="0"/>
    </xf>
    <xf numFmtId="38" fontId="20" fillId="0" borderId="15" xfId="34" applyFont="1" applyFill="1" applyBorder="1" applyAlignment="1"/>
    <xf numFmtId="0" fontId="22" fillId="0" borderId="0" xfId="0" applyFont="1"/>
    <xf numFmtId="0" fontId="20" fillId="0" borderId="13" xfId="0" applyFont="1" applyBorder="1" applyAlignment="1">
      <alignment horizontal="left" indent="1"/>
    </xf>
    <xf numFmtId="57" fontId="20" fillId="0" borderId="12" xfId="0" applyNumberFormat="1" applyFont="1" applyBorder="1" applyAlignment="1">
      <alignment horizontal="right"/>
    </xf>
    <xf numFmtId="178" fontId="20" fillId="0" borderId="0" xfId="0" applyNumberFormat="1" applyFont="1" applyAlignment="1">
      <alignment horizontal="right"/>
    </xf>
    <xf numFmtId="178" fontId="20" fillId="0" borderId="0" xfId="34" applyNumberFormat="1" applyFont="1" applyBorder="1" applyAlignment="1"/>
    <xf numFmtId="178" fontId="20" fillId="0" borderId="0" xfId="34" applyNumberFormat="1" applyFont="1" applyBorder="1" applyAlignment="1">
      <alignment horizontal="right"/>
    </xf>
    <xf numFmtId="176" fontId="20" fillId="0" borderId="0" xfId="34" applyNumberFormat="1" applyFont="1" applyBorder="1" applyAlignment="1"/>
    <xf numFmtId="176" fontId="20" fillId="0" borderId="0" xfId="34" applyNumberFormat="1" applyFont="1" applyBorder="1" applyAlignment="1">
      <alignment horizontal="right"/>
    </xf>
    <xf numFmtId="179" fontId="20" fillId="0" borderId="0" xfId="0" applyNumberFormat="1" applyFont="1"/>
    <xf numFmtId="178" fontId="20" fillId="0" borderId="0" xfId="34" applyNumberFormat="1" applyFont="1" applyFill="1" applyBorder="1" applyAlignment="1">
      <alignment horizontal="right"/>
    </xf>
    <xf numFmtId="176" fontId="20" fillId="0" borderId="0" xfId="34" applyNumberFormat="1" applyFont="1" applyFill="1" applyBorder="1" applyAlignment="1">
      <alignment horizontal="right"/>
    </xf>
    <xf numFmtId="57" fontId="20" fillId="0" borderId="0" xfId="0" applyNumberFormat="1" applyFont="1" applyAlignment="1">
      <alignment horizontal="right"/>
    </xf>
    <xf numFmtId="176" fontId="20" fillId="0" borderId="0" xfId="34" applyNumberFormat="1" applyFont="1" applyFill="1" applyBorder="1" applyAlignment="1"/>
    <xf numFmtId="178" fontId="20" fillId="0" borderId="0" xfId="34" applyNumberFormat="1" applyFont="1" applyFill="1" applyAlignment="1">
      <alignment horizontal="right"/>
    </xf>
    <xf numFmtId="0" fontId="20" fillId="0" borderId="17" xfId="0" applyFont="1" applyBorder="1" applyAlignment="1">
      <alignment horizontal="distributed"/>
    </xf>
    <xf numFmtId="178" fontId="20" fillId="0" borderId="15" xfId="0" applyNumberFormat="1" applyFont="1" applyBorder="1" applyAlignment="1">
      <alignment horizontal="right"/>
    </xf>
    <xf numFmtId="178" fontId="20" fillId="0" borderId="15" xfId="34" applyNumberFormat="1" applyFont="1" applyBorder="1" applyAlignment="1"/>
    <xf numFmtId="178" fontId="20" fillId="0" borderId="15" xfId="34" applyNumberFormat="1" applyFont="1" applyBorder="1" applyAlignment="1">
      <alignment horizontal="right"/>
    </xf>
    <xf numFmtId="176" fontId="20" fillId="0" borderId="15" xfId="34" applyNumberFormat="1" applyFont="1" applyBorder="1" applyAlignment="1"/>
    <xf numFmtId="176" fontId="20" fillId="0" borderId="15" xfId="34" applyNumberFormat="1" applyFont="1" applyBorder="1" applyAlignment="1">
      <alignment horizontal="right"/>
    </xf>
    <xf numFmtId="179" fontId="20" fillId="0" borderId="15" xfId="0" applyNumberFormat="1" applyFont="1" applyBorder="1"/>
    <xf numFmtId="0" fontId="20" fillId="0" borderId="0" xfId="0" applyFont="1" applyAlignment="1">
      <alignment horizontal="left" vertical="center"/>
    </xf>
    <xf numFmtId="0" fontId="23" fillId="0" borderId="0" xfId="0" applyFont="1"/>
    <xf numFmtId="0" fontId="20" fillId="0" borderId="10" xfId="0" applyFont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38" fontId="20" fillId="0" borderId="0" xfId="34" applyFont="1" applyBorder="1" applyAlignment="1"/>
    <xf numFmtId="38" fontId="20" fillId="0" borderId="0" xfId="34" applyFont="1" applyBorder="1" applyAlignment="1">
      <alignment horizontal="right"/>
    </xf>
    <xf numFmtId="38" fontId="20" fillId="0" borderId="0" xfId="34" applyFont="1" applyAlignment="1">
      <alignment horizontal="right"/>
    </xf>
    <xf numFmtId="38" fontId="20" fillId="0" borderId="0" xfId="34" applyFont="1" applyAlignment="1"/>
    <xf numFmtId="38" fontId="20" fillId="0" borderId="0" xfId="34" applyFont="1" applyFill="1" applyBorder="1" applyAlignment="1"/>
    <xf numFmtId="38" fontId="20" fillId="0" borderId="0" xfId="34" applyFont="1" applyFill="1" applyAlignment="1">
      <alignment horizontal="right"/>
    </xf>
    <xf numFmtId="38" fontId="20" fillId="0" borderId="0" xfId="34" applyFont="1" applyFill="1" applyBorder="1" applyAlignment="1">
      <alignment horizontal="right"/>
    </xf>
    <xf numFmtId="0" fontId="20" fillId="0" borderId="17" xfId="0" applyFont="1" applyBorder="1" applyAlignment="1">
      <alignment horizontal="left" indent="1"/>
    </xf>
    <xf numFmtId="38" fontId="20" fillId="0" borderId="15" xfId="34" applyFont="1" applyBorder="1" applyAlignment="1"/>
    <xf numFmtId="38" fontId="20" fillId="0" borderId="15" xfId="34" applyFont="1" applyBorder="1" applyAlignment="1">
      <alignment horizontal="right"/>
    </xf>
    <xf numFmtId="38" fontId="22" fillId="0" borderId="15" xfId="34" applyFont="1" applyBorder="1" applyAlignment="1">
      <alignment horizontal="right"/>
    </xf>
    <xf numFmtId="0" fontId="20" fillId="0" borderId="0" xfId="0" applyFont="1" applyAlignment="1">
      <alignment horizontal="left" indent="1"/>
    </xf>
    <xf numFmtId="178" fontId="20" fillId="0" borderId="0" xfId="0" applyNumberFormat="1" applyFont="1"/>
    <xf numFmtId="178" fontId="20" fillId="0" borderId="0" xfId="34" applyNumberFormat="1" applyFont="1" applyFill="1" applyBorder="1" applyAlignment="1"/>
    <xf numFmtId="3" fontId="20" fillId="0" borderId="0" xfId="0" applyNumberFormat="1" applyFont="1" applyAlignment="1">
      <alignment horizontal="right" vertical="center" shrinkToFit="1"/>
    </xf>
    <xf numFmtId="0" fontId="20" fillId="0" borderId="0" xfId="0" applyFont="1" applyAlignment="1">
      <alignment horizontal="right" vertical="center" shrinkToFit="1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8" fillId="0" borderId="0" xfId="0" applyFont="1"/>
    <xf numFmtId="0" fontId="20" fillId="0" borderId="0" xfId="0" applyFont="1" applyAlignment="1">
      <alignment horizontal="right"/>
    </xf>
    <xf numFmtId="0" fontId="20" fillId="0" borderId="1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10FD9-CC3E-43E6-BDBB-FFF757B0C21F}">
  <sheetPr codeName="Sheet7"/>
  <dimension ref="A2:B7"/>
  <sheetViews>
    <sheetView showGridLines="0"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3</v>
      </c>
    </row>
    <row r="4" spans="1:2" x14ac:dyDescent="0.2">
      <c r="A4" s="2" t="s">
        <v>4</v>
      </c>
      <c r="B4" s="2" t="s">
        <v>7</v>
      </c>
    </row>
    <row r="5" spans="1:2" x14ac:dyDescent="0.2">
      <c r="A5" s="3" t="s">
        <v>10</v>
      </c>
      <c r="B5" s="4" t="s">
        <v>1</v>
      </c>
    </row>
    <row r="6" spans="1:2" x14ac:dyDescent="0.2">
      <c r="A6" s="3" t="s">
        <v>11</v>
      </c>
      <c r="B6" s="4" t="s">
        <v>8</v>
      </c>
    </row>
    <row r="7" spans="1:2" x14ac:dyDescent="0.2">
      <c r="A7" s="3" t="s">
        <v>6</v>
      </c>
      <c r="B7" s="4" t="s">
        <v>14</v>
      </c>
    </row>
  </sheetData>
  <phoneticPr fontId="25" type="Hiragana"/>
  <hyperlinks>
    <hyperlink ref="B5" location="表１!B2" display="有権者数の推移" xr:uid="{5DDC1B8A-A2E1-413F-8720-2366785203A9}"/>
    <hyperlink ref="B6" location="表２!B2" display="選挙別有権者数・投票者数・投票率" xr:uid="{89A8AAC5-1D52-4D89-93C1-F9A51F0A2A9A}"/>
    <hyperlink ref="B7" location="表３!B2" display="選挙別党派別得票数" xr:uid="{5AC3853B-8C92-443A-9B10-E9667B45E48D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69AB6-AC52-416B-AA69-592E07ED90F5}">
  <sheetPr codeName="Sheet1">
    <tabColor theme="5" tint="0.39997558519241921"/>
  </sheetPr>
  <dimension ref="A1:H37"/>
  <sheetViews>
    <sheetView showGridLines="0" zoomScaleNormal="100" zoomScaleSheetLayoutView="100" workbookViewId="0">
      <selection activeCell="H20" sqref="H20"/>
    </sheetView>
  </sheetViews>
  <sheetFormatPr defaultColWidth="9" defaultRowHeight="12" x14ac:dyDescent="0.15"/>
  <cols>
    <col min="1" max="1" width="10.59765625" style="5" customWidth="1"/>
    <col min="2" max="2" width="5.5" style="5" customWidth="1"/>
    <col min="3" max="3" width="2.5" style="5" customWidth="1"/>
    <col min="4" max="4" width="3.5" style="5" bestFit="1" customWidth="1"/>
    <col min="5" max="8" width="12" style="5" customWidth="1"/>
    <col min="9" max="9" width="9" style="5" bestFit="1"/>
    <col min="10" max="16384" width="9" style="5"/>
  </cols>
  <sheetData>
    <row r="1" spans="1:8" ht="15.9" customHeight="1" x14ac:dyDescent="0.2">
      <c r="A1" s="6" t="s">
        <v>15</v>
      </c>
    </row>
    <row r="2" spans="1:8" ht="16.5" customHeight="1" x14ac:dyDescent="0.2">
      <c r="B2" s="7" t="s">
        <v>19</v>
      </c>
    </row>
    <row r="3" spans="1:8" ht="16.2" x14ac:dyDescent="0.2">
      <c r="A3" s="7"/>
      <c r="G3" s="72" t="s">
        <v>21</v>
      </c>
      <c r="H3" s="72"/>
    </row>
    <row r="4" spans="1:8" ht="15" customHeight="1" x14ac:dyDescent="0.15">
      <c r="B4" s="73" t="s">
        <v>9</v>
      </c>
      <c r="C4" s="74"/>
      <c r="D4" s="74"/>
      <c r="E4" s="8" t="s">
        <v>23</v>
      </c>
      <c r="F4" s="8" t="s">
        <v>12</v>
      </c>
      <c r="G4" s="9" t="s">
        <v>26</v>
      </c>
      <c r="H4" s="9" t="s">
        <v>27</v>
      </c>
    </row>
    <row r="5" spans="1:8" ht="18" customHeight="1" x14ac:dyDescent="0.15">
      <c r="A5" s="10"/>
      <c r="B5" s="11" t="s">
        <v>20</v>
      </c>
      <c r="C5" s="12">
        <v>19</v>
      </c>
      <c r="D5" s="15" t="s">
        <v>74</v>
      </c>
      <c r="E5" s="13">
        <f>SUM(F5:G5)</f>
        <v>60091</v>
      </c>
      <c r="F5" s="13">
        <v>31228</v>
      </c>
      <c r="G5" s="13">
        <v>28863</v>
      </c>
      <c r="H5" s="14">
        <v>507</v>
      </c>
    </row>
    <row r="6" spans="1:8" ht="18" customHeight="1" x14ac:dyDescent="0.15">
      <c r="A6" s="10"/>
      <c r="B6" s="11" t="str">
        <f t="shared" ref="B6:B16" si="0">IF(C5="元","平成","")</f>
        <v/>
      </c>
      <c r="C6" s="12">
        <f t="shared" ref="C6:C16" si="1">C5+1</f>
        <v>20</v>
      </c>
      <c r="D6" s="15"/>
      <c r="E6" s="13">
        <f t="shared" ref="E6:E21" si="2">SUM(F6:G6)</f>
        <v>60934</v>
      </c>
      <c r="F6" s="13">
        <v>31699</v>
      </c>
      <c r="G6" s="13">
        <v>29235</v>
      </c>
      <c r="H6" s="14">
        <f>E6-E5</f>
        <v>843</v>
      </c>
    </row>
    <row r="7" spans="1:8" ht="18" customHeight="1" x14ac:dyDescent="0.15">
      <c r="B7" s="11" t="str">
        <f t="shared" si="0"/>
        <v/>
      </c>
      <c r="C7" s="12">
        <f t="shared" si="1"/>
        <v>21</v>
      </c>
      <c r="D7" s="15"/>
      <c r="E7" s="13">
        <f t="shared" si="2"/>
        <v>61635</v>
      </c>
      <c r="F7" s="13">
        <v>32074</v>
      </c>
      <c r="G7" s="13">
        <v>29561</v>
      </c>
      <c r="H7" s="14">
        <f t="shared" ref="H7:H21" si="3">E7-E6</f>
        <v>701</v>
      </c>
    </row>
    <row r="8" spans="1:8" ht="18" customHeight="1" x14ac:dyDescent="0.15">
      <c r="B8" s="11" t="str">
        <f t="shared" si="0"/>
        <v/>
      </c>
      <c r="C8" s="12">
        <f t="shared" si="1"/>
        <v>22</v>
      </c>
      <c r="D8" s="15"/>
      <c r="E8" s="13">
        <f t="shared" si="2"/>
        <v>62025</v>
      </c>
      <c r="F8" s="13">
        <v>32185</v>
      </c>
      <c r="G8" s="13">
        <v>29840</v>
      </c>
      <c r="H8" s="14">
        <f t="shared" si="3"/>
        <v>390</v>
      </c>
    </row>
    <row r="9" spans="1:8" ht="24" customHeight="1" x14ac:dyDescent="0.15">
      <c r="B9" s="11" t="str">
        <f t="shared" si="0"/>
        <v/>
      </c>
      <c r="C9" s="12">
        <f t="shared" si="1"/>
        <v>23</v>
      </c>
      <c r="D9" s="15"/>
      <c r="E9" s="13">
        <f t="shared" si="2"/>
        <v>62382</v>
      </c>
      <c r="F9" s="13">
        <v>32316</v>
      </c>
      <c r="G9" s="13">
        <v>30066</v>
      </c>
      <c r="H9" s="14">
        <f t="shared" si="3"/>
        <v>357</v>
      </c>
    </row>
    <row r="10" spans="1:8" ht="18" customHeight="1" x14ac:dyDescent="0.15">
      <c r="B10" s="11" t="str">
        <f t="shared" si="0"/>
        <v/>
      </c>
      <c r="C10" s="12">
        <f t="shared" si="1"/>
        <v>24</v>
      </c>
      <c r="D10" s="15"/>
      <c r="E10" s="13">
        <f t="shared" si="2"/>
        <v>62710</v>
      </c>
      <c r="F10" s="13">
        <v>32550</v>
      </c>
      <c r="G10" s="13">
        <v>30160</v>
      </c>
      <c r="H10" s="14">
        <f t="shared" si="3"/>
        <v>328</v>
      </c>
    </row>
    <row r="11" spans="1:8" ht="18" customHeight="1" x14ac:dyDescent="0.15">
      <c r="B11" s="11" t="str">
        <f t="shared" si="0"/>
        <v/>
      </c>
      <c r="C11" s="12">
        <f t="shared" si="1"/>
        <v>25</v>
      </c>
      <c r="D11" s="15"/>
      <c r="E11" s="13">
        <f t="shared" si="2"/>
        <v>62892</v>
      </c>
      <c r="F11" s="16">
        <v>32628</v>
      </c>
      <c r="G11" s="16">
        <v>30264</v>
      </c>
      <c r="H11" s="14">
        <f t="shared" si="3"/>
        <v>182</v>
      </c>
    </row>
    <row r="12" spans="1:8" ht="18" customHeight="1" x14ac:dyDescent="0.15">
      <c r="B12" s="11" t="str">
        <f t="shared" si="0"/>
        <v/>
      </c>
      <c r="C12" s="12">
        <f t="shared" si="1"/>
        <v>26</v>
      </c>
      <c r="D12" s="15"/>
      <c r="E12" s="13">
        <f t="shared" si="2"/>
        <v>63371</v>
      </c>
      <c r="F12" s="17">
        <v>32779</v>
      </c>
      <c r="G12" s="17">
        <v>30592</v>
      </c>
      <c r="H12" s="14">
        <f t="shared" si="3"/>
        <v>479</v>
      </c>
    </row>
    <row r="13" spans="1:8" ht="18" customHeight="1" x14ac:dyDescent="0.15">
      <c r="B13" s="11" t="str">
        <f t="shared" si="0"/>
        <v/>
      </c>
      <c r="C13" s="12">
        <f t="shared" si="1"/>
        <v>27</v>
      </c>
      <c r="D13" s="15"/>
      <c r="E13" s="13">
        <f t="shared" si="2"/>
        <v>64101</v>
      </c>
      <c r="F13" s="17">
        <v>33092</v>
      </c>
      <c r="G13" s="18">
        <v>31009</v>
      </c>
      <c r="H13" s="14">
        <f t="shared" si="3"/>
        <v>730</v>
      </c>
    </row>
    <row r="14" spans="1:8" ht="24" customHeight="1" x14ac:dyDescent="0.15">
      <c r="B14" s="11" t="str">
        <f t="shared" si="0"/>
        <v/>
      </c>
      <c r="C14" s="12">
        <f t="shared" si="1"/>
        <v>28</v>
      </c>
      <c r="D14" s="15"/>
      <c r="E14" s="13">
        <f t="shared" si="2"/>
        <v>66127</v>
      </c>
      <c r="F14" s="17">
        <v>34197</v>
      </c>
      <c r="G14" s="18">
        <v>31930</v>
      </c>
      <c r="H14" s="14">
        <f t="shared" si="3"/>
        <v>2026</v>
      </c>
    </row>
    <row r="15" spans="1:8" ht="18" customHeight="1" x14ac:dyDescent="0.15">
      <c r="B15" s="11" t="str">
        <f t="shared" si="0"/>
        <v/>
      </c>
      <c r="C15" s="12">
        <f t="shared" si="1"/>
        <v>29</v>
      </c>
      <c r="D15" s="15"/>
      <c r="E15" s="13">
        <f t="shared" si="2"/>
        <v>66425</v>
      </c>
      <c r="F15" s="17">
        <v>34247</v>
      </c>
      <c r="G15" s="18">
        <v>32178</v>
      </c>
      <c r="H15" s="14">
        <f t="shared" si="3"/>
        <v>298</v>
      </c>
    </row>
    <row r="16" spans="1:8" ht="18" customHeight="1" x14ac:dyDescent="0.15">
      <c r="B16" s="11" t="str">
        <f t="shared" si="0"/>
        <v/>
      </c>
      <c r="C16" s="12">
        <f t="shared" si="1"/>
        <v>30</v>
      </c>
      <c r="D16" s="15"/>
      <c r="E16" s="13">
        <f t="shared" si="2"/>
        <v>67159</v>
      </c>
      <c r="F16" s="17">
        <v>34563</v>
      </c>
      <c r="G16" s="18">
        <v>32596</v>
      </c>
      <c r="H16" s="14">
        <f t="shared" si="3"/>
        <v>734</v>
      </c>
    </row>
    <row r="17" spans="2:8" ht="18" customHeight="1" x14ac:dyDescent="0.15">
      <c r="B17" s="11" t="s">
        <v>30</v>
      </c>
      <c r="C17" s="12" t="s">
        <v>31</v>
      </c>
      <c r="D17" s="15" t="s">
        <v>29</v>
      </c>
      <c r="E17" s="13">
        <f t="shared" si="2"/>
        <v>68009</v>
      </c>
      <c r="F17" s="17">
        <v>34940</v>
      </c>
      <c r="G17" s="18">
        <v>33069</v>
      </c>
      <c r="H17" s="14">
        <f t="shared" si="3"/>
        <v>850</v>
      </c>
    </row>
    <row r="18" spans="2:8" ht="18" customHeight="1" x14ac:dyDescent="0.15">
      <c r="C18" s="12">
        <v>2</v>
      </c>
      <c r="D18" s="15"/>
      <c r="E18" s="13">
        <f t="shared" si="2"/>
        <v>68477</v>
      </c>
      <c r="F18" s="17">
        <v>35114</v>
      </c>
      <c r="G18" s="18">
        <v>33363</v>
      </c>
      <c r="H18" s="14">
        <f t="shared" si="3"/>
        <v>468</v>
      </c>
    </row>
    <row r="19" spans="2:8" ht="24" customHeight="1" x14ac:dyDescent="0.15">
      <c r="B19" s="11"/>
      <c r="C19" s="12">
        <v>3</v>
      </c>
      <c r="D19" s="15"/>
      <c r="E19" s="13">
        <f t="shared" si="2"/>
        <v>69076</v>
      </c>
      <c r="F19" s="17">
        <v>35384</v>
      </c>
      <c r="G19" s="18">
        <v>33692</v>
      </c>
      <c r="H19" s="14">
        <f t="shared" si="3"/>
        <v>599</v>
      </c>
    </row>
    <row r="20" spans="2:8" ht="18" customHeight="1" x14ac:dyDescent="0.15">
      <c r="B20" s="11"/>
      <c r="C20" s="12">
        <v>4</v>
      </c>
      <c r="D20" s="15"/>
      <c r="E20" s="13">
        <f t="shared" si="2"/>
        <v>69134</v>
      </c>
      <c r="F20" s="17">
        <v>35347</v>
      </c>
      <c r="G20" s="18">
        <v>33787</v>
      </c>
      <c r="H20" s="14">
        <f t="shared" si="3"/>
        <v>58</v>
      </c>
    </row>
    <row r="21" spans="2:8" ht="18" customHeight="1" x14ac:dyDescent="0.15">
      <c r="B21" s="11"/>
      <c r="C21" s="12">
        <v>5</v>
      </c>
      <c r="D21" s="15"/>
      <c r="E21" s="13">
        <f t="shared" si="2"/>
        <v>69601</v>
      </c>
      <c r="F21" s="19">
        <v>35559</v>
      </c>
      <c r="G21" s="20">
        <v>34042</v>
      </c>
      <c r="H21" s="14">
        <f t="shared" si="3"/>
        <v>467</v>
      </c>
    </row>
    <row r="22" spans="2:8" ht="18" customHeight="1" x14ac:dyDescent="0.15">
      <c r="B22" s="11"/>
      <c r="C22" s="12">
        <v>6</v>
      </c>
      <c r="D22" s="15"/>
      <c r="E22" s="13">
        <f>SUM(F22:G22)</f>
        <v>69923</v>
      </c>
      <c r="F22" s="19">
        <v>35744</v>
      </c>
      <c r="G22" s="20">
        <v>34179</v>
      </c>
      <c r="H22" s="14">
        <f>E22-E21</f>
        <v>322</v>
      </c>
    </row>
    <row r="23" spans="2:8" ht="7.5" customHeight="1" x14ac:dyDescent="0.15">
      <c r="B23" s="21"/>
      <c r="C23" s="22"/>
      <c r="D23" s="21"/>
      <c r="E23" s="23"/>
      <c r="F23" s="24"/>
      <c r="G23" s="25"/>
      <c r="H23" s="26"/>
    </row>
    <row r="25" spans="2:8" x14ac:dyDescent="0.15">
      <c r="B25" s="5" t="s">
        <v>18</v>
      </c>
    </row>
    <row r="33" spans="1:1" x14ac:dyDescent="0.15">
      <c r="A33" s="27"/>
    </row>
    <row r="34" spans="1:1" x14ac:dyDescent="0.15">
      <c r="A34" s="27"/>
    </row>
    <row r="35" spans="1:1" x14ac:dyDescent="0.15">
      <c r="A35" s="27"/>
    </row>
    <row r="36" spans="1:1" x14ac:dyDescent="0.15">
      <c r="A36" s="27"/>
    </row>
    <row r="37" spans="1:1" x14ac:dyDescent="0.15">
      <c r="A37" s="27"/>
    </row>
  </sheetData>
  <mergeCells count="2">
    <mergeCell ref="G3:H3"/>
    <mergeCell ref="B4:D4"/>
  </mergeCells>
  <phoneticPr fontId="26"/>
  <hyperlinks>
    <hyperlink ref="A1" location="目次!A2" display="目次へ戻る" xr:uid="{D90EAEAA-839F-4A49-888A-F69DE9BD4D7C}"/>
  </hyperlinks>
  <pageMargins left="0.98425196850393704" right="0.78740157480314954" top="0.98425196850393704" bottom="0.98425196850393704" header="0.51181102362204722" footer="0.51181102362204722"/>
  <pageSetup paperSize="9" firstPageNumber="84" orientation="portrait" useFirstPageNumber="1" horizontalDpi="4294967292" r:id="rId1"/>
  <headerFooter scaleWithDoc="0" alignWithMargins="0">
    <oddHeader>&amp;C&amp;"ＭＳ ゴシック,regular"&amp;11１４　選挙</oddHeader>
  </headerFooter>
  <ignoredErrors>
    <ignoredError sqref="E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1AF7B-AE79-48B8-B5CE-31549F10F6F9}">
  <sheetPr codeName="Sheet2">
    <tabColor theme="5" tint="0.39997558519241921"/>
  </sheetPr>
  <dimension ref="A1:N41"/>
  <sheetViews>
    <sheetView showGridLines="0" zoomScaleNormal="100" zoomScaleSheetLayoutView="100" workbookViewId="0">
      <selection activeCell="C6" sqref="C6"/>
    </sheetView>
  </sheetViews>
  <sheetFormatPr defaultColWidth="9" defaultRowHeight="12" x14ac:dyDescent="0.15"/>
  <cols>
    <col min="1" max="1" width="10.59765625" style="5" customWidth="1"/>
    <col min="2" max="2" width="28.59765625" style="5" customWidth="1"/>
    <col min="3" max="3" width="9" style="5" customWidth="1"/>
    <col min="4" max="4" width="5.5" style="5" bestFit="1" customWidth="1"/>
    <col min="5" max="5" width="7.09765625" style="5" customWidth="1"/>
    <col min="6" max="9" width="9" style="5" customWidth="1"/>
    <col min="10" max="14" width="8.5" style="5" customWidth="1"/>
    <col min="15" max="255" width="9" style="5" bestFit="1" customWidth="1"/>
    <col min="256" max="16384" width="9" style="5"/>
  </cols>
  <sheetData>
    <row r="1" spans="1:14" ht="16.05" customHeight="1" x14ac:dyDescent="0.2">
      <c r="A1" s="6" t="s">
        <v>15</v>
      </c>
    </row>
    <row r="2" spans="1:14" s="7" customFormat="1" ht="16.5" customHeight="1" x14ac:dyDescent="0.2">
      <c r="B2" s="7" t="s">
        <v>32</v>
      </c>
    </row>
    <row r="4" spans="1:14" s="10" customFormat="1" ht="15" customHeight="1" x14ac:dyDescent="0.2">
      <c r="B4" s="73" t="s">
        <v>36</v>
      </c>
      <c r="C4" s="76" t="s">
        <v>37</v>
      </c>
      <c r="D4" s="74" t="s">
        <v>22</v>
      </c>
      <c r="E4" s="76" t="s">
        <v>2</v>
      </c>
      <c r="F4" s="74" t="s">
        <v>39</v>
      </c>
      <c r="G4" s="74"/>
      <c r="H4" s="75"/>
      <c r="I4" s="74" t="s">
        <v>35</v>
      </c>
      <c r="J4" s="74"/>
      <c r="K4" s="74"/>
      <c r="L4" s="74" t="s">
        <v>13</v>
      </c>
      <c r="M4" s="74"/>
      <c r="N4" s="75"/>
    </row>
    <row r="5" spans="1:14" s="10" customFormat="1" ht="15" customHeight="1" x14ac:dyDescent="0.2">
      <c r="B5" s="73"/>
      <c r="C5" s="74"/>
      <c r="D5" s="74"/>
      <c r="E5" s="74"/>
      <c r="F5" s="8" t="s">
        <v>23</v>
      </c>
      <c r="G5" s="8" t="s">
        <v>12</v>
      </c>
      <c r="H5" s="9" t="s">
        <v>26</v>
      </c>
      <c r="I5" s="8" t="s">
        <v>23</v>
      </c>
      <c r="J5" s="8" t="s">
        <v>12</v>
      </c>
      <c r="K5" s="8" t="s">
        <v>26</v>
      </c>
      <c r="L5" s="8" t="s">
        <v>23</v>
      </c>
      <c r="M5" s="8" t="s">
        <v>12</v>
      </c>
      <c r="N5" s="9" t="s">
        <v>26</v>
      </c>
    </row>
    <row r="6" spans="1:14" ht="18" customHeight="1" x14ac:dyDescent="0.15">
      <c r="B6" s="28" t="s">
        <v>45</v>
      </c>
      <c r="C6" s="29">
        <v>39180</v>
      </c>
      <c r="D6" s="30">
        <v>1</v>
      </c>
      <c r="E6" s="30">
        <v>2</v>
      </c>
      <c r="F6" s="31">
        <f t="shared" ref="F6:F29" si="0">SUM(G6:H6)</f>
        <v>57635</v>
      </c>
      <c r="G6" s="32">
        <v>29838</v>
      </c>
      <c r="H6" s="32">
        <v>27797</v>
      </c>
      <c r="I6" s="33">
        <f t="shared" ref="I6:I16" si="1">SUM(J6:K6)</f>
        <v>22660</v>
      </c>
      <c r="J6" s="34">
        <v>11467</v>
      </c>
      <c r="K6" s="34">
        <v>11193</v>
      </c>
      <c r="L6" s="35">
        <f t="shared" ref="L6:L16" si="2">I6/F6*100</f>
        <v>39.316387611694282</v>
      </c>
      <c r="M6" s="35">
        <f t="shared" ref="M6:M16" si="3">J6/G6*100</f>
        <v>38.430859977210268</v>
      </c>
      <c r="N6" s="35">
        <f t="shared" ref="N6:N16" si="4">K6/H6*100</f>
        <v>40.266935280785695</v>
      </c>
    </row>
    <row r="7" spans="1:14" ht="18" customHeight="1" x14ac:dyDescent="0.15">
      <c r="B7" s="28" t="s">
        <v>16</v>
      </c>
      <c r="C7" s="29">
        <v>39194</v>
      </c>
      <c r="D7" s="30">
        <v>22</v>
      </c>
      <c r="E7" s="30">
        <v>24</v>
      </c>
      <c r="F7" s="31">
        <f t="shared" si="0"/>
        <v>57486</v>
      </c>
      <c r="G7" s="32">
        <v>29763</v>
      </c>
      <c r="H7" s="32">
        <v>27723</v>
      </c>
      <c r="I7" s="33">
        <f t="shared" si="1"/>
        <v>24998</v>
      </c>
      <c r="J7" s="34">
        <v>12407</v>
      </c>
      <c r="K7" s="34">
        <v>12591</v>
      </c>
      <c r="L7" s="35">
        <f t="shared" si="2"/>
        <v>43.485370351041993</v>
      </c>
      <c r="M7" s="35">
        <f t="shared" si="3"/>
        <v>41.685985955716831</v>
      </c>
      <c r="N7" s="35">
        <f t="shared" si="4"/>
        <v>45.41716264473542</v>
      </c>
    </row>
    <row r="8" spans="1:14" ht="18" customHeight="1" x14ac:dyDescent="0.15">
      <c r="B8" s="28" t="s">
        <v>17</v>
      </c>
      <c r="C8" s="29">
        <v>39292</v>
      </c>
      <c r="D8" s="30">
        <v>3</v>
      </c>
      <c r="E8" s="30">
        <v>7</v>
      </c>
      <c r="F8" s="31">
        <f t="shared" si="0"/>
        <v>59654</v>
      </c>
      <c r="G8" s="32">
        <v>31007</v>
      </c>
      <c r="H8" s="32">
        <v>28647</v>
      </c>
      <c r="I8" s="33">
        <f t="shared" si="1"/>
        <v>33304</v>
      </c>
      <c r="J8" s="34">
        <v>17414</v>
      </c>
      <c r="K8" s="34">
        <v>15890</v>
      </c>
      <c r="L8" s="35">
        <f t="shared" si="2"/>
        <v>55.828611660575987</v>
      </c>
      <c r="M8" s="35">
        <f t="shared" si="3"/>
        <v>56.161511916663976</v>
      </c>
      <c r="N8" s="35">
        <f t="shared" si="4"/>
        <v>55.468286382518237</v>
      </c>
    </row>
    <row r="9" spans="1:14" ht="18" customHeight="1" x14ac:dyDescent="0.15">
      <c r="B9" s="28" t="s">
        <v>34</v>
      </c>
      <c r="C9" s="29">
        <v>39320</v>
      </c>
      <c r="D9" s="30">
        <v>1</v>
      </c>
      <c r="E9" s="30">
        <v>3</v>
      </c>
      <c r="F9" s="31">
        <f t="shared" si="0"/>
        <v>58422</v>
      </c>
      <c r="G9" s="32">
        <v>30300</v>
      </c>
      <c r="H9" s="32">
        <v>28122</v>
      </c>
      <c r="I9" s="33">
        <f t="shared" si="1"/>
        <v>15136</v>
      </c>
      <c r="J9" s="34">
        <v>7925</v>
      </c>
      <c r="K9" s="34">
        <v>7211</v>
      </c>
      <c r="L9" s="35">
        <f t="shared" si="2"/>
        <v>25.908048337954881</v>
      </c>
      <c r="M9" s="35">
        <f t="shared" si="3"/>
        <v>26.155115511551152</v>
      </c>
      <c r="N9" s="35">
        <f t="shared" si="4"/>
        <v>25.641846241376857</v>
      </c>
    </row>
    <row r="10" spans="1:14" ht="18" customHeight="1" x14ac:dyDescent="0.15">
      <c r="B10" s="28" t="s">
        <v>40</v>
      </c>
      <c r="C10" s="29">
        <v>39950</v>
      </c>
      <c r="D10" s="30">
        <v>1</v>
      </c>
      <c r="E10" s="30">
        <v>3</v>
      </c>
      <c r="F10" s="31">
        <f t="shared" si="0"/>
        <v>58890</v>
      </c>
      <c r="G10" s="32">
        <v>30542</v>
      </c>
      <c r="H10" s="32">
        <v>28348</v>
      </c>
      <c r="I10" s="33">
        <f t="shared" si="1"/>
        <v>25492</v>
      </c>
      <c r="J10" s="34">
        <v>12741</v>
      </c>
      <c r="K10" s="34">
        <v>12751</v>
      </c>
      <c r="L10" s="35">
        <f t="shared" si="2"/>
        <v>43.28748514178978</v>
      </c>
      <c r="M10" s="35">
        <f t="shared" si="3"/>
        <v>41.716325060572331</v>
      </c>
      <c r="N10" s="35">
        <f t="shared" si="4"/>
        <v>44.980245519966132</v>
      </c>
    </row>
    <row r="11" spans="1:14" ht="18" customHeight="1" x14ac:dyDescent="0.15">
      <c r="B11" s="28" t="s">
        <v>44</v>
      </c>
      <c r="C11" s="29">
        <v>40055</v>
      </c>
      <c r="D11" s="30">
        <v>1</v>
      </c>
      <c r="E11" s="30">
        <v>4</v>
      </c>
      <c r="F11" s="31">
        <f t="shared" si="0"/>
        <v>61420</v>
      </c>
      <c r="G11" s="32">
        <v>31957</v>
      </c>
      <c r="H11" s="32">
        <v>29463</v>
      </c>
      <c r="I11" s="33">
        <f t="shared" si="1"/>
        <v>40055</v>
      </c>
      <c r="J11" s="34">
        <v>20899</v>
      </c>
      <c r="K11" s="34">
        <v>19156</v>
      </c>
      <c r="L11" s="35">
        <f t="shared" si="2"/>
        <v>65.214913708889611</v>
      </c>
      <c r="M11" s="35">
        <f t="shared" si="3"/>
        <v>65.39725255812499</v>
      </c>
      <c r="N11" s="35">
        <f t="shared" si="4"/>
        <v>65.017140141872858</v>
      </c>
    </row>
    <row r="12" spans="1:14" ht="18" customHeight="1" x14ac:dyDescent="0.15">
      <c r="B12" s="28" t="s">
        <v>17</v>
      </c>
      <c r="C12" s="29">
        <v>40370</v>
      </c>
      <c r="D12" s="30">
        <v>3</v>
      </c>
      <c r="E12" s="30">
        <v>10</v>
      </c>
      <c r="F12" s="31">
        <f t="shared" si="0"/>
        <v>61512</v>
      </c>
      <c r="G12" s="32">
        <v>31970</v>
      </c>
      <c r="H12" s="32">
        <v>29542</v>
      </c>
      <c r="I12" s="33">
        <f t="shared" si="1"/>
        <v>34946</v>
      </c>
      <c r="J12" s="34">
        <v>18144</v>
      </c>
      <c r="K12" s="34">
        <v>16802</v>
      </c>
      <c r="L12" s="35">
        <f t="shared" si="2"/>
        <v>56.811679021979458</v>
      </c>
      <c r="M12" s="35">
        <f t="shared" si="3"/>
        <v>56.753206130747579</v>
      </c>
      <c r="N12" s="35">
        <f t="shared" si="4"/>
        <v>56.874957687360371</v>
      </c>
    </row>
    <row r="13" spans="1:14" ht="18" customHeight="1" x14ac:dyDescent="0.15">
      <c r="B13" s="28" t="s">
        <v>46</v>
      </c>
      <c r="C13" s="29">
        <v>40643</v>
      </c>
      <c r="D13" s="30">
        <v>1</v>
      </c>
      <c r="E13" s="30">
        <v>2</v>
      </c>
      <c r="F13" s="31">
        <f t="shared" si="0"/>
        <v>59988</v>
      </c>
      <c r="G13" s="36">
        <v>31014</v>
      </c>
      <c r="H13" s="36">
        <v>28974</v>
      </c>
      <c r="I13" s="33">
        <f t="shared" si="1"/>
        <v>21761</v>
      </c>
      <c r="J13" s="37">
        <v>11092</v>
      </c>
      <c r="K13" s="37">
        <v>10669</v>
      </c>
      <c r="L13" s="35">
        <f t="shared" si="2"/>
        <v>36.275588451023538</v>
      </c>
      <c r="M13" s="35">
        <f t="shared" si="3"/>
        <v>35.7644934545689</v>
      </c>
      <c r="N13" s="35">
        <f t="shared" si="4"/>
        <v>36.822668599433975</v>
      </c>
    </row>
    <row r="14" spans="1:14" ht="18" customHeight="1" x14ac:dyDescent="0.15">
      <c r="B14" s="28" t="s">
        <v>24</v>
      </c>
      <c r="C14" s="29">
        <v>40657</v>
      </c>
      <c r="D14" s="30">
        <v>18</v>
      </c>
      <c r="E14" s="30">
        <v>22</v>
      </c>
      <c r="F14" s="31">
        <f t="shared" si="0"/>
        <v>59809</v>
      </c>
      <c r="G14" s="36">
        <v>30902</v>
      </c>
      <c r="H14" s="36">
        <v>28907</v>
      </c>
      <c r="I14" s="33">
        <f t="shared" si="1"/>
        <v>24046</v>
      </c>
      <c r="J14" s="37">
        <v>12017</v>
      </c>
      <c r="K14" s="37">
        <v>12029</v>
      </c>
      <c r="L14" s="35">
        <f t="shared" si="2"/>
        <v>40.204651473858448</v>
      </c>
      <c r="M14" s="35">
        <f t="shared" si="3"/>
        <v>38.887450650443341</v>
      </c>
      <c r="N14" s="35">
        <f t="shared" si="4"/>
        <v>41.612758155464071</v>
      </c>
    </row>
    <row r="15" spans="1:14" ht="18" customHeight="1" x14ac:dyDescent="0.15">
      <c r="B15" s="28" t="s">
        <v>38</v>
      </c>
      <c r="C15" s="29">
        <v>40755</v>
      </c>
      <c r="D15" s="30">
        <v>1</v>
      </c>
      <c r="E15" s="30">
        <v>3</v>
      </c>
      <c r="F15" s="31">
        <f t="shared" si="0"/>
        <v>60380</v>
      </c>
      <c r="G15" s="36">
        <v>31210</v>
      </c>
      <c r="H15" s="36">
        <v>29170</v>
      </c>
      <c r="I15" s="33">
        <f t="shared" si="1"/>
        <v>14311</v>
      </c>
      <c r="J15" s="37">
        <v>7442</v>
      </c>
      <c r="K15" s="37">
        <v>6869</v>
      </c>
      <c r="L15" s="35">
        <f t="shared" si="2"/>
        <v>23.701556806889698</v>
      </c>
      <c r="M15" s="35">
        <f t="shared" si="3"/>
        <v>23.844921499519383</v>
      </c>
      <c r="N15" s="35">
        <f t="shared" si="4"/>
        <v>23.548165923894413</v>
      </c>
    </row>
    <row r="16" spans="1:14" ht="18" customHeight="1" x14ac:dyDescent="0.15">
      <c r="B16" s="28" t="s">
        <v>44</v>
      </c>
      <c r="C16" s="29">
        <v>41259</v>
      </c>
      <c r="D16" s="30">
        <v>1</v>
      </c>
      <c r="E16" s="30">
        <v>5</v>
      </c>
      <c r="F16" s="31">
        <f t="shared" si="0"/>
        <v>62712</v>
      </c>
      <c r="G16" s="32">
        <v>32561</v>
      </c>
      <c r="H16" s="32">
        <v>30151</v>
      </c>
      <c r="I16" s="33">
        <f t="shared" si="1"/>
        <v>37015</v>
      </c>
      <c r="J16" s="34">
        <v>19398</v>
      </c>
      <c r="K16" s="34">
        <v>17617</v>
      </c>
      <c r="L16" s="35">
        <f t="shared" si="2"/>
        <v>59.023791299910698</v>
      </c>
      <c r="M16" s="35">
        <f t="shared" si="3"/>
        <v>59.574337397500074</v>
      </c>
      <c r="N16" s="35">
        <f t="shared" si="4"/>
        <v>58.429239494544127</v>
      </c>
    </row>
    <row r="17" spans="2:14" ht="18" customHeight="1" x14ac:dyDescent="0.15">
      <c r="B17" s="28" t="s">
        <v>40</v>
      </c>
      <c r="C17" s="29">
        <v>41413</v>
      </c>
      <c r="D17" s="30">
        <v>1</v>
      </c>
      <c r="E17" s="30">
        <v>1</v>
      </c>
      <c r="F17" s="31">
        <f t="shared" si="0"/>
        <v>62820</v>
      </c>
      <c r="G17" s="32">
        <v>32586</v>
      </c>
      <c r="H17" s="32">
        <v>30234</v>
      </c>
      <c r="I17" s="33"/>
      <c r="J17" s="33" t="s">
        <v>41</v>
      </c>
      <c r="K17" s="33"/>
      <c r="L17" s="35" t="s">
        <v>42</v>
      </c>
      <c r="M17" s="35"/>
      <c r="N17" s="35" t="s">
        <v>43</v>
      </c>
    </row>
    <row r="18" spans="2:14" ht="18" customHeight="1" x14ac:dyDescent="0.15">
      <c r="B18" s="28" t="s">
        <v>17</v>
      </c>
      <c r="C18" s="29">
        <v>41476</v>
      </c>
      <c r="D18" s="30">
        <v>3</v>
      </c>
      <c r="E18" s="30">
        <v>8</v>
      </c>
      <c r="F18" s="31">
        <f t="shared" si="0"/>
        <v>62669</v>
      </c>
      <c r="G18" s="36">
        <v>32499</v>
      </c>
      <c r="H18" s="36">
        <v>30170</v>
      </c>
      <c r="I18" s="33">
        <f t="shared" ref="I18:I29" si="5">SUM(J18:K18)</f>
        <v>33541</v>
      </c>
      <c r="J18" s="37">
        <v>17533</v>
      </c>
      <c r="K18" s="37">
        <v>16008</v>
      </c>
      <c r="L18" s="35">
        <f t="shared" ref="L18:L33" si="6">I18/F18*100</f>
        <v>53.520879541719189</v>
      </c>
      <c r="M18" s="35">
        <f t="shared" ref="M18:M33" si="7">J18/G18*100</f>
        <v>53.9493522877627</v>
      </c>
      <c r="N18" s="35">
        <f t="shared" ref="N18:N33" si="8">K18/H18*100</f>
        <v>53.059330460722578</v>
      </c>
    </row>
    <row r="19" spans="2:14" ht="18" customHeight="1" x14ac:dyDescent="0.15">
      <c r="B19" s="28" t="s">
        <v>44</v>
      </c>
      <c r="C19" s="29">
        <v>41987</v>
      </c>
      <c r="D19" s="30">
        <v>1</v>
      </c>
      <c r="E19" s="30">
        <v>3</v>
      </c>
      <c r="F19" s="31">
        <f t="shared" si="0"/>
        <v>63520</v>
      </c>
      <c r="G19" s="36">
        <v>32870</v>
      </c>
      <c r="H19" s="36">
        <v>30650</v>
      </c>
      <c r="I19" s="33">
        <f t="shared" si="5"/>
        <v>34631</v>
      </c>
      <c r="J19" s="37">
        <v>18105</v>
      </c>
      <c r="K19" s="37">
        <v>16526</v>
      </c>
      <c r="L19" s="35">
        <f t="shared" si="6"/>
        <v>54.519836272040301</v>
      </c>
      <c r="M19" s="35">
        <f t="shared" si="7"/>
        <v>55.080620626711287</v>
      </c>
      <c r="N19" s="35">
        <f t="shared" si="8"/>
        <v>53.9184339314845</v>
      </c>
    </row>
    <row r="20" spans="2:14" ht="18" customHeight="1" x14ac:dyDescent="0.15">
      <c r="B20" s="28" t="s">
        <v>47</v>
      </c>
      <c r="C20" s="29">
        <v>42106</v>
      </c>
      <c r="D20" s="30">
        <v>1</v>
      </c>
      <c r="E20" s="30">
        <v>3</v>
      </c>
      <c r="F20" s="31">
        <f t="shared" si="0"/>
        <v>61292</v>
      </c>
      <c r="G20" s="36">
        <v>31569</v>
      </c>
      <c r="H20" s="36">
        <v>29723</v>
      </c>
      <c r="I20" s="33">
        <f t="shared" si="5"/>
        <v>22616</v>
      </c>
      <c r="J20" s="37">
        <v>11515</v>
      </c>
      <c r="K20" s="37">
        <v>11101</v>
      </c>
      <c r="L20" s="35">
        <f t="shared" si="6"/>
        <v>36.898779612347454</v>
      </c>
      <c r="M20" s="35">
        <f t="shared" si="7"/>
        <v>36.475656498463685</v>
      </c>
      <c r="N20" s="35">
        <f t="shared" si="8"/>
        <v>37.348181542912897</v>
      </c>
    </row>
    <row r="21" spans="2:14" ht="18" customHeight="1" x14ac:dyDescent="0.15">
      <c r="B21" s="28" t="s">
        <v>24</v>
      </c>
      <c r="C21" s="29">
        <v>42120</v>
      </c>
      <c r="D21" s="30">
        <v>18</v>
      </c>
      <c r="E21" s="30">
        <v>20</v>
      </c>
      <c r="F21" s="31">
        <f t="shared" si="0"/>
        <v>61266</v>
      </c>
      <c r="G21" s="36">
        <v>31554</v>
      </c>
      <c r="H21" s="36">
        <v>29712</v>
      </c>
      <c r="I21" s="33">
        <f t="shared" si="5"/>
        <v>24003</v>
      </c>
      <c r="J21" s="37">
        <v>11999</v>
      </c>
      <c r="K21" s="37">
        <v>12004</v>
      </c>
      <c r="L21" s="35">
        <f t="shared" si="6"/>
        <v>39.178337087454707</v>
      </c>
      <c r="M21" s="35">
        <f t="shared" si="7"/>
        <v>38.02687456423908</v>
      </c>
      <c r="N21" s="35">
        <f t="shared" si="8"/>
        <v>40.401184706515885</v>
      </c>
    </row>
    <row r="22" spans="2:14" ht="18" customHeight="1" x14ac:dyDescent="0.15">
      <c r="B22" s="28" t="s">
        <v>38</v>
      </c>
      <c r="C22" s="29">
        <v>42225</v>
      </c>
      <c r="D22" s="30">
        <v>1</v>
      </c>
      <c r="E22" s="30">
        <v>5</v>
      </c>
      <c r="F22" s="31">
        <f t="shared" si="0"/>
        <v>62356</v>
      </c>
      <c r="G22" s="36">
        <v>32117</v>
      </c>
      <c r="H22" s="36">
        <v>30239</v>
      </c>
      <c r="I22" s="33">
        <f t="shared" si="5"/>
        <v>15964</v>
      </c>
      <c r="J22" s="37">
        <v>8332</v>
      </c>
      <c r="K22" s="37">
        <v>7632</v>
      </c>
      <c r="L22" s="35">
        <f t="shared" si="6"/>
        <v>25.601385592404903</v>
      </c>
      <c r="M22" s="35">
        <f t="shared" si="7"/>
        <v>25.942647196188933</v>
      </c>
      <c r="N22" s="35">
        <f t="shared" si="8"/>
        <v>25.238929858791625</v>
      </c>
    </row>
    <row r="23" spans="2:14" ht="18" customHeight="1" x14ac:dyDescent="0.15">
      <c r="B23" s="28" t="s">
        <v>17</v>
      </c>
      <c r="C23" s="38">
        <v>42561</v>
      </c>
      <c r="D23" s="30">
        <v>3</v>
      </c>
      <c r="E23" s="30">
        <v>7</v>
      </c>
      <c r="F23" s="31">
        <f t="shared" si="0"/>
        <v>65407</v>
      </c>
      <c r="G23" s="36">
        <v>33750</v>
      </c>
      <c r="H23" s="36">
        <v>31657</v>
      </c>
      <c r="I23" s="33">
        <f t="shared" si="5"/>
        <v>35701</v>
      </c>
      <c r="J23" s="39">
        <v>18369</v>
      </c>
      <c r="K23" s="39">
        <v>17332</v>
      </c>
      <c r="L23" s="35">
        <f t="shared" si="6"/>
        <v>54.58284281498922</v>
      </c>
      <c r="M23" s="35">
        <f t="shared" si="7"/>
        <v>54.426666666666669</v>
      </c>
      <c r="N23" s="35">
        <f t="shared" si="8"/>
        <v>54.74934453675332</v>
      </c>
    </row>
    <row r="24" spans="2:14" ht="18" customHeight="1" x14ac:dyDescent="0.15">
      <c r="B24" s="28" t="s">
        <v>40</v>
      </c>
      <c r="C24" s="29">
        <v>42876</v>
      </c>
      <c r="D24" s="30">
        <v>1</v>
      </c>
      <c r="E24" s="30">
        <v>2</v>
      </c>
      <c r="F24" s="31">
        <f t="shared" si="0"/>
        <v>63577</v>
      </c>
      <c r="G24" s="36">
        <v>32690</v>
      </c>
      <c r="H24" s="36">
        <v>30887</v>
      </c>
      <c r="I24" s="33">
        <f t="shared" si="5"/>
        <v>22396</v>
      </c>
      <c r="J24" s="39">
        <v>10943</v>
      </c>
      <c r="K24" s="39">
        <v>11453</v>
      </c>
      <c r="L24" s="35">
        <f t="shared" si="6"/>
        <v>35.226575648426319</v>
      </c>
      <c r="M24" s="35">
        <f t="shared" si="7"/>
        <v>33.47506882838789</v>
      </c>
      <c r="N24" s="35">
        <f t="shared" si="8"/>
        <v>37.080325055848739</v>
      </c>
    </row>
    <row r="25" spans="2:14" ht="18" customHeight="1" x14ac:dyDescent="0.15">
      <c r="B25" s="28" t="s">
        <v>44</v>
      </c>
      <c r="C25" s="38">
        <v>43030</v>
      </c>
      <c r="D25" s="30">
        <v>1</v>
      </c>
      <c r="E25" s="30">
        <v>5</v>
      </c>
      <c r="F25" s="31">
        <f t="shared" si="0"/>
        <v>66187</v>
      </c>
      <c r="G25" s="36">
        <v>34110</v>
      </c>
      <c r="H25" s="36">
        <v>32077</v>
      </c>
      <c r="I25" s="33">
        <f t="shared" si="5"/>
        <v>35457</v>
      </c>
      <c r="J25" s="39">
        <v>18233</v>
      </c>
      <c r="K25" s="39">
        <v>17224</v>
      </c>
      <c r="L25" s="35">
        <f t="shared" si="6"/>
        <v>53.570942934413104</v>
      </c>
      <c r="M25" s="35">
        <f t="shared" si="7"/>
        <v>53.453532688361186</v>
      </c>
      <c r="N25" s="35">
        <f t="shared" si="8"/>
        <v>53.695794494497619</v>
      </c>
    </row>
    <row r="26" spans="2:14" ht="18" customHeight="1" x14ac:dyDescent="0.15">
      <c r="B26" s="28" t="s">
        <v>47</v>
      </c>
      <c r="C26" s="38">
        <v>43562</v>
      </c>
      <c r="D26" s="30">
        <v>1</v>
      </c>
      <c r="E26" s="30">
        <v>2</v>
      </c>
      <c r="F26" s="31">
        <f t="shared" si="0"/>
        <v>65266</v>
      </c>
      <c r="G26" s="36">
        <v>33495</v>
      </c>
      <c r="H26" s="36">
        <v>31771</v>
      </c>
      <c r="I26" s="33">
        <f t="shared" si="5"/>
        <v>22317</v>
      </c>
      <c r="J26" s="39">
        <v>11287</v>
      </c>
      <c r="K26" s="39">
        <v>11030</v>
      </c>
      <c r="L26" s="35">
        <f t="shared" si="6"/>
        <v>34.193914135997304</v>
      </c>
      <c r="M26" s="35">
        <f t="shared" si="7"/>
        <v>33.697566801015078</v>
      </c>
      <c r="N26" s="35">
        <f t="shared" si="8"/>
        <v>34.717194926190551</v>
      </c>
    </row>
    <row r="27" spans="2:14" ht="18" customHeight="1" x14ac:dyDescent="0.15">
      <c r="B27" s="28" t="s">
        <v>16</v>
      </c>
      <c r="C27" s="38">
        <v>43576</v>
      </c>
      <c r="D27" s="30">
        <v>18</v>
      </c>
      <c r="E27" s="30">
        <v>23</v>
      </c>
      <c r="F27" s="31">
        <f t="shared" si="0"/>
        <v>64875</v>
      </c>
      <c r="G27" s="36">
        <v>33272</v>
      </c>
      <c r="H27" s="36">
        <v>31603</v>
      </c>
      <c r="I27" s="33">
        <f t="shared" si="5"/>
        <v>24762</v>
      </c>
      <c r="J27" s="39">
        <v>12243</v>
      </c>
      <c r="K27" s="39">
        <v>12519</v>
      </c>
      <c r="L27" s="35">
        <f t="shared" si="6"/>
        <v>38.168786127167628</v>
      </c>
      <c r="M27" s="35">
        <f t="shared" si="7"/>
        <v>36.796705938927623</v>
      </c>
      <c r="N27" s="35">
        <f t="shared" si="8"/>
        <v>39.613327848621964</v>
      </c>
    </row>
    <row r="28" spans="2:14" ht="18" customHeight="1" x14ac:dyDescent="0.15">
      <c r="B28" s="28" t="s">
        <v>17</v>
      </c>
      <c r="C28" s="38">
        <v>43667</v>
      </c>
      <c r="D28" s="30">
        <v>4</v>
      </c>
      <c r="E28" s="30">
        <v>9</v>
      </c>
      <c r="F28" s="31">
        <f t="shared" si="0"/>
        <v>67896</v>
      </c>
      <c r="G28" s="36">
        <v>34916</v>
      </c>
      <c r="H28" s="36">
        <v>32980</v>
      </c>
      <c r="I28" s="33">
        <f t="shared" si="5"/>
        <v>32713</v>
      </c>
      <c r="J28" s="39">
        <v>16844</v>
      </c>
      <c r="K28" s="39">
        <v>15869</v>
      </c>
      <c r="L28" s="35">
        <f t="shared" si="6"/>
        <v>48.181041593024624</v>
      </c>
      <c r="M28" s="35">
        <f t="shared" si="7"/>
        <v>48.2414938710047</v>
      </c>
      <c r="N28" s="35">
        <f t="shared" si="8"/>
        <v>48.117040630685267</v>
      </c>
    </row>
    <row r="29" spans="2:14" ht="18" customHeight="1" x14ac:dyDescent="0.15">
      <c r="B29" s="28" t="s">
        <v>34</v>
      </c>
      <c r="C29" s="38">
        <v>43702</v>
      </c>
      <c r="D29" s="30">
        <v>1</v>
      </c>
      <c r="E29" s="30">
        <v>5</v>
      </c>
      <c r="F29" s="31">
        <f t="shared" si="0"/>
        <v>66214</v>
      </c>
      <c r="G29" s="36">
        <v>33975</v>
      </c>
      <c r="H29" s="36">
        <v>32239</v>
      </c>
      <c r="I29" s="33">
        <f t="shared" si="5"/>
        <v>21096</v>
      </c>
      <c r="J29" s="39">
        <v>10906</v>
      </c>
      <c r="K29" s="39">
        <v>10190</v>
      </c>
      <c r="L29" s="35">
        <f t="shared" si="6"/>
        <v>31.860331651916514</v>
      </c>
      <c r="M29" s="35">
        <f t="shared" si="7"/>
        <v>32.100073583517293</v>
      </c>
      <c r="N29" s="35">
        <f t="shared" si="8"/>
        <v>31.607680138962124</v>
      </c>
    </row>
    <row r="30" spans="2:14" ht="18" customHeight="1" x14ac:dyDescent="0.15">
      <c r="B30" s="28" t="s">
        <v>28</v>
      </c>
      <c r="C30" s="38">
        <v>43765</v>
      </c>
      <c r="D30" s="30">
        <v>1</v>
      </c>
      <c r="E30" s="30">
        <v>2</v>
      </c>
      <c r="F30" s="31">
        <f>SUM(G30:H30)</f>
        <v>68086</v>
      </c>
      <c r="G30" s="36">
        <v>34964</v>
      </c>
      <c r="H30" s="36">
        <v>33122</v>
      </c>
      <c r="I30" s="33">
        <f t="shared" ref="I30:I36" si="9">SUM(J30:K30)</f>
        <v>15505</v>
      </c>
      <c r="J30" s="39">
        <v>8001</v>
      </c>
      <c r="K30" s="39">
        <v>7504</v>
      </c>
      <c r="L30" s="35">
        <f t="shared" si="6"/>
        <v>22.772669858708106</v>
      </c>
      <c r="M30" s="35">
        <f t="shared" si="7"/>
        <v>22.883537352705641</v>
      </c>
      <c r="N30" s="35">
        <f t="shared" si="8"/>
        <v>22.655636736912022</v>
      </c>
    </row>
    <row r="31" spans="2:14" ht="18" customHeight="1" x14ac:dyDescent="0.15">
      <c r="B31" s="28" t="s">
        <v>40</v>
      </c>
      <c r="C31" s="29">
        <v>44339</v>
      </c>
      <c r="D31" s="30">
        <v>1</v>
      </c>
      <c r="E31" s="30">
        <v>2</v>
      </c>
      <c r="F31" s="31">
        <f>SUM(G31:H31)</f>
        <v>66200</v>
      </c>
      <c r="G31" s="36">
        <v>33801</v>
      </c>
      <c r="H31" s="36">
        <v>32399</v>
      </c>
      <c r="I31" s="33">
        <f t="shared" si="9"/>
        <v>30120</v>
      </c>
      <c r="J31" s="39">
        <v>14638</v>
      </c>
      <c r="K31" s="39">
        <v>15482</v>
      </c>
      <c r="L31" s="35">
        <f t="shared" si="6"/>
        <v>45.498489425981873</v>
      </c>
      <c r="M31" s="35">
        <f t="shared" si="7"/>
        <v>43.30641105292743</v>
      </c>
      <c r="N31" s="35">
        <f t="shared" si="8"/>
        <v>47.785425476094936</v>
      </c>
    </row>
    <row r="32" spans="2:14" ht="18" customHeight="1" x14ac:dyDescent="0.15">
      <c r="B32" s="28" t="s">
        <v>44</v>
      </c>
      <c r="C32" s="38">
        <v>44500</v>
      </c>
      <c r="D32" s="30">
        <v>1</v>
      </c>
      <c r="E32" s="30">
        <v>5</v>
      </c>
      <c r="F32" s="31">
        <f>SUM(G32:H32)</f>
        <v>68926</v>
      </c>
      <c r="G32" s="36">
        <v>35301</v>
      </c>
      <c r="H32" s="36">
        <v>33625</v>
      </c>
      <c r="I32" s="33">
        <f t="shared" si="9"/>
        <v>38082</v>
      </c>
      <c r="J32" s="39">
        <v>19378</v>
      </c>
      <c r="K32" s="39">
        <v>18704</v>
      </c>
      <c r="L32" s="35">
        <f t="shared" si="6"/>
        <v>55.250558570060647</v>
      </c>
      <c r="M32" s="35">
        <f t="shared" si="7"/>
        <v>54.893629075663576</v>
      </c>
      <c r="N32" s="35">
        <f t="shared" si="8"/>
        <v>55.625278810408915</v>
      </c>
    </row>
    <row r="33" spans="2:14" ht="18" customHeight="1" x14ac:dyDescent="0.15">
      <c r="B33" s="28" t="s">
        <v>25</v>
      </c>
      <c r="C33" s="38">
        <v>44752</v>
      </c>
      <c r="D33" s="30">
        <v>4</v>
      </c>
      <c r="E33" s="30">
        <v>15</v>
      </c>
      <c r="F33" s="31">
        <f>SUM(G33:H33)</f>
        <v>68793</v>
      </c>
      <c r="G33" s="40">
        <v>35179</v>
      </c>
      <c r="H33" s="40">
        <v>33614</v>
      </c>
      <c r="I33" s="33">
        <f t="shared" si="9"/>
        <v>37873</v>
      </c>
      <c r="J33" s="39">
        <v>19153</v>
      </c>
      <c r="K33" s="39">
        <v>18720</v>
      </c>
      <c r="L33" s="35">
        <f t="shared" si="6"/>
        <v>55.053566496591223</v>
      </c>
      <c r="M33" s="35">
        <f t="shared" si="7"/>
        <v>54.444412859944855</v>
      </c>
      <c r="N33" s="35">
        <f t="shared" si="8"/>
        <v>55.691081097161899</v>
      </c>
    </row>
    <row r="34" spans="2:14" ht="18" customHeight="1" x14ac:dyDescent="0.15">
      <c r="B34" s="64" t="s">
        <v>75</v>
      </c>
      <c r="C34" s="29">
        <v>45025</v>
      </c>
      <c r="D34" s="65">
        <v>1</v>
      </c>
      <c r="E34" s="65">
        <v>2</v>
      </c>
      <c r="F34" s="66">
        <f>G34+H34</f>
        <v>67322</v>
      </c>
      <c r="G34" s="66">
        <v>34336</v>
      </c>
      <c r="H34" s="66">
        <v>32986</v>
      </c>
      <c r="I34" s="39">
        <f t="shared" si="9"/>
        <v>22989</v>
      </c>
      <c r="J34" s="39">
        <v>11520</v>
      </c>
      <c r="K34" s="39">
        <v>11469</v>
      </c>
      <c r="L34" s="35">
        <v>34.15</v>
      </c>
      <c r="M34" s="35">
        <v>33.549999999999997</v>
      </c>
      <c r="N34" s="35">
        <v>34.770000000000003</v>
      </c>
    </row>
    <row r="35" spans="2:14" ht="18" customHeight="1" x14ac:dyDescent="0.15">
      <c r="B35" s="64" t="s">
        <v>76</v>
      </c>
      <c r="C35" s="29">
        <v>45039</v>
      </c>
      <c r="D35" s="30">
        <v>18</v>
      </c>
      <c r="E35" s="30">
        <v>25</v>
      </c>
      <c r="F35" s="66">
        <f>G35+H35</f>
        <v>66481</v>
      </c>
      <c r="G35" s="36">
        <v>33859</v>
      </c>
      <c r="H35" s="36">
        <v>32622</v>
      </c>
      <c r="I35" s="39">
        <f t="shared" si="9"/>
        <v>26515</v>
      </c>
      <c r="J35" s="37">
        <v>12972</v>
      </c>
      <c r="K35" s="37">
        <v>13543</v>
      </c>
      <c r="L35" s="35">
        <v>39.880000000000003</v>
      </c>
      <c r="M35" s="35">
        <v>38.31</v>
      </c>
      <c r="N35" s="35">
        <v>41.51</v>
      </c>
    </row>
    <row r="36" spans="2:14" ht="18" customHeight="1" x14ac:dyDescent="0.15">
      <c r="B36" s="64" t="s">
        <v>77</v>
      </c>
      <c r="C36" s="29">
        <v>45144</v>
      </c>
      <c r="D36" s="30">
        <v>1</v>
      </c>
      <c r="E36" s="30">
        <v>3</v>
      </c>
      <c r="F36" s="66">
        <f>G36+H36</f>
        <v>67814</v>
      </c>
      <c r="G36" s="36">
        <v>34566</v>
      </c>
      <c r="H36" s="36">
        <v>33248</v>
      </c>
      <c r="I36" s="39">
        <f t="shared" si="9"/>
        <v>17398</v>
      </c>
      <c r="J36" s="37">
        <v>8580</v>
      </c>
      <c r="K36" s="37">
        <v>8818</v>
      </c>
      <c r="L36" s="35">
        <v>25.66</v>
      </c>
      <c r="M36" s="35">
        <v>24.82</v>
      </c>
      <c r="N36" s="35">
        <v>26.52</v>
      </c>
    </row>
    <row r="37" spans="2:14" ht="6" customHeight="1" x14ac:dyDescent="0.15">
      <c r="B37" s="41"/>
      <c r="C37" s="22"/>
      <c r="D37" s="42"/>
      <c r="E37" s="42"/>
      <c r="F37" s="43"/>
      <c r="G37" s="44"/>
      <c r="H37" s="44"/>
      <c r="I37" s="45"/>
      <c r="J37" s="46"/>
      <c r="K37" s="46"/>
      <c r="L37" s="47"/>
      <c r="M37" s="47"/>
      <c r="N37" s="47"/>
    </row>
    <row r="39" spans="2:14" x14ac:dyDescent="0.15">
      <c r="B39" s="48" t="s">
        <v>18</v>
      </c>
    </row>
    <row r="40" spans="2:14" x14ac:dyDescent="0.15">
      <c r="B40" s="5" t="s">
        <v>78</v>
      </c>
    </row>
    <row r="41" spans="2:14" x14ac:dyDescent="0.15">
      <c r="B41" s="5" t="s">
        <v>79</v>
      </c>
    </row>
  </sheetData>
  <mergeCells count="7">
    <mergeCell ref="L4:N4"/>
    <mergeCell ref="B4:B5"/>
    <mergeCell ref="C4:C5"/>
    <mergeCell ref="D4:D5"/>
    <mergeCell ref="E4:E5"/>
    <mergeCell ref="F4:H4"/>
    <mergeCell ref="I4:K4"/>
  </mergeCells>
  <phoneticPr fontId="26"/>
  <hyperlinks>
    <hyperlink ref="A1" location="目次!A2" display="目次へ戻る" xr:uid="{0B489F3E-3A33-4C8F-9454-21C9DF933FCA}"/>
  </hyperlinks>
  <pageMargins left="0.78740157480314954" right="0.78740157480314954" top="0.98425196850393704" bottom="0.78740157480314954" header="0.51181102362204722" footer="0.51181102362204722"/>
  <pageSetup paperSize="9" scale="99" firstPageNumber="85" orientation="portrait" useFirstPageNumber="1" r:id="rId1"/>
  <headerFooter scaleWithDoc="0" alignWithMargins="0">
    <oddHeader>&amp;C&amp;"ＭＳ ゴシック,regular"&amp;11１４　選挙</oddHeader>
    <firstHeader>&amp;C&amp;"ＭＳ ゴシック,regular"&amp;11１６　選挙</firstHeader>
    <firstFooter>&amp;C&amp;11- 85 -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2DA0-2749-4DD5-AD7D-B55CDD6F10F0}">
  <sheetPr codeName="Sheet3">
    <tabColor theme="5" tint="0.39997558519241921"/>
  </sheetPr>
  <dimension ref="A1:M53"/>
  <sheetViews>
    <sheetView showGridLines="0" tabSelected="1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5" customWidth="1"/>
    <col min="2" max="2" width="30.09765625" style="5" customWidth="1"/>
    <col min="3" max="7" width="9.59765625" style="5" customWidth="1"/>
    <col min="8" max="8" width="9.59765625" style="27" customWidth="1"/>
    <col min="9" max="13" width="9.59765625" style="5" customWidth="1"/>
    <col min="14" max="255" width="9" style="5" bestFit="1" customWidth="1"/>
    <col min="256" max="16384" width="9" style="5"/>
  </cols>
  <sheetData>
    <row r="1" spans="1:13" ht="15.9" customHeight="1" x14ac:dyDescent="0.2">
      <c r="A1" s="6" t="s">
        <v>15</v>
      </c>
    </row>
    <row r="2" spans="1:13" s="7" customFormat="1" ht="16.5" customHeight="1" x14ac:dyDescent="0.25">
      <c r="B2" s="71" t="s">
        <v>5</v>
      </c>
      <c r="H2" s="49"/>
    </row>
    <row r="4" spans="1:13" s="10" customFormat="1" ht="15" customHeight="1" x14ac:dyDescent="0.2">
      <c r="B4" s="73" t="s">
        <v>36</v>
      </c>
      <c r="C4" s="74" t="s">
        <v>51</v>
      </c>
      <c r="D4" s="75" t="s">
        <v>73</v>
      </c>
      <c r="E4" s="77"/>
      <c r="F4" s="77"/>
      <c r="G4" s="77"/>
      <c r="H4" s="77"/>
      <c r="I4" s="77"/>
      <c r="J4" s="77"/>
      <c r="K4" s="77"/>
      <c r="L4" s="77"/>
      <c r="M4" s="77"/>
    </row>
    <row r="5" spans="1:13" s="10" customFormat="1" ht="15" customHeight="1" x14ac:dyDescent="0.2">
      <c r="B5" s="73"/>
      <c r="C5" s="74"/>
      <c r="D5" s="8" t="s">
        <v>23</v>
      </c>
      <c r="E5" s="50" t="s">
        <v>0</v>
      </c>
      <c r="F5" s="50" t="s">
        <v>52</v>
      </c>
      <c r="G5" s="9" t="s">
        <v>50</v>
      </c>
      <c r="H5" s="51" t="s">
        <v>53</v>
      </c>
      <c r="I5" s="50" t="s">
        <v>49</v>
      </c>
      <c r="J5" s="50" t="s">
        <v>54</v>
      </c>
      <c r="K5" s="50" t="s">
        <v>33</v>
      </c>
      <c r="L5" s="52" t="s">
        <v>55</v>
      </c>
      <c r="M5" s="9" t="s">
        <v>56</v>
      </c>
    </row>
    <row r="6" spans="1:13" s="10" customFormat="1" ht="16.95" customHeight="1" x14ac:dyDescent="0.15">
      <c r="B6" s="28" t="s">
        <v>45</v>
      </c>
      <c r="C6" s="29">
        <v>39180</v>
      </c>
      <c r="D6" s="53">
        <f>SUM(E6,F6,G6,H6,I6,J6,K6,L6,M6)</f>
        <v>22004</v>
      </c>
      <c r="E6" s="67">
        <v>9652</v>
      </c>
      <c r="F6" s="68" t="s">
        <v>80</v>
      </c>
      <c r="G6" s="69" t="s">
        <v>80</v>
      </c>
      <c r="H6" s="68" t="s">
        <v>80</v>
      </c>
      <c r="I6" s="68" t="s">
        <v>80</v>
      </c>
      <c r="J6" s="67">
        <v>12352</v>
      </c>
      <c r="K6" s="68" t="s">
        <v>80</v>
      </c>
      <c r="L6" s="70" t="s">
        <v>80</v>
      </c>
      <c r="M6" s="69" t="s">
        <v>80</v>
      </c>
    </row>
    <row r="7" spans="1:13" ht="16.95" customHeight="1" x14ac:dyDescent="0.15">
      <c r="B7" s="28" t="s">
        <v>59</v>
      </c>
      <c r="C7" s="29">
        <v>39194</v>
      </c>
      <c r="D7" s="53">
        <f>SUM(E7,F7,G7,H7,I7,J7,K7,L7,M7)</f>
        <v>24606</v>
      </c>
      <c r="E7" s="54" t="s">
        <v>57</v>
      </c>
      <c r="F7" s="53">
        <v>802</v>
      </c>
      <c r="G7" s="53">
        <v>4495</v>
      </c>
      <c r="H7" s="54" t="s">
        <v>57</v>
      </c>
      <c r="I7" s="53">
        <v>3243</v>
      </c>
      <c r="J7" s="53">
        <v>1511</v>
      </c>
      <c r="K7" s="54" t="s">
        <v>57</v>
      </c>
      <c r="L7" s="54" t="s">
        <v>57</v>
      </c>
      <c r="M7" s="53">
        <v>14555</v>
      </c>
    </row>
    <row r="8" spans="1:13" ht="16.95" customHeight="1" x14ac:dyDescent="0.15">
      <c r="B8" s="28" t="s">
        <v>60</v>
      </c>
      <c r="C8" s="29">
        <v>39292</v>
      </c>
      <c r="D8" s="53">
        <f t="shared" ref="D8:D43" si="0">SUM(E8,F8,G8,H8,I8,J8,K8,L8,M8)</f>
        <v>32659</v>
      </c>
      <c r="E8" s="54">
        <v>7336</v>
      </c>
      <c r="F8" s="53">
        <v>1040</v>
      </c>
      <c r="G8" s="53">
        <v>5510</v>
      </c>
      <c r="H8" s="54" t="s">
        <v>57</v>
      </c>
      <c r="I8" s="53">
        <v>2905</v>
      </c>
      <c r="J8" s="53">
        <v>14963</v>
      </c>
      <c r="K8" s="54" t="s">
        <v>57</v>
      </c>
      <c r="L8" s="54">
        <v>905</v>
      </c>
      <c r="M8" s="54" t="s">
        <v>57</v>
      </c>
    </row>
    <row r="9" spans="1:13" ht="16.95" customHeight="1" x14ac:dyDescent="0.15">
      <c r="B9" s="28" t="s">
        <v>61</v>
      </c>
      <c r="C9" s="29">
        <v>39292</v>
      </c>
      <c r="D9" s="53">
        <f t="shared" si="0"/>
        <v>32616</v>
      </c>
      <c r="E9" s="54">
        <v>8944</v>
      </c>
      <c r="F9" s="53">
        <v>1544</v>
      </c>
      <c r="G9" s="53">
        <v>3755</v>
      </c>
      <c r="H9" s="54" t="s">
        <v>57</v>
      </c>
      <c r="I9" s="53">
        <v>2662</v>
      </c>
      <c r="J9" s="53">
        <v>13228</v>
      </c>
      <c r="K9" s="54" t="s">
        <v>57</v>
      </c>
      <c r="L9" s="54">
        <v>2483</v>
      </c>
      <c r="M9" s="54" t="s">
        <v>57</v>
      </c>
    </row>
    <row r="10" spans="1:13" ht="16.95" customHeight="1" x14ac:dyDescent="0.15">
      <c r="B10" s="28" t="s">
        <v>62</v>
      </c>
      <c r="C10" s="29">
        <v>39320</v>
      </c>
      <c r="D10" s="53">
        <f t="shared" si="0"/>
        <v>14813</v>
      </c>
      <c r="E10" s="54" t="s">
        <v>57</v>
      </c>
      <c r="F10" s="54" t="s">
        <v>57</v>
      </c>
      <c r="G10" s="54" t="s">
        <v>57</v>
      </c>
      <c r="H10" s="54" t="s">
        <v>57</v>
      </c>
      <c r="I10" s="54" t="s">
        <v>57</v>
      </c>
      <c r="J10" s="54" t="s">
        <v>57</v>
      </c>
      <c r="K10" s="54" t="s">
        <v>57</v>
      </c>
      <c r="L10" s="54" t="s">
        <v>57</v>
      </c>
      <c r="M10" s="54">
        <v>14813</v>
      </c>
    </row>
    <row r="11" spans="1:13" ht="16.95" customHeight="1" x14ac:dyDescent="0.15">
      <c r="B11" s="28" t="s">
        <v>40</v>
      </c>
      <c r="C11" s="29">
        <v>39950</v>
      </c>
      <c r="D11" s="53">
        <f t="shared" si="0"/>
        <v>25247</v>
      </c>
      <c r="E11" s="54" t="s">
        <v>57</v>
      </c>
      <c r="F11" s="54" t="s">
        <v>57</v>
      </c>
      <c r="G11" s="54" t="s">
        <v>57</v>
      </c>
      <c r="H11" s="54" t="s">
        <v>57</v>
      </c>
      <c r="I11" s="54" t="s">
        <v>57</v>
      </c>
      <c r="J11" s="54" t="s">
        <v>57</v>
      </c>
      <c r="K11" s="54" t="s">
        <v>57</v>
      </c>
      <c r="L11" s="54" t="s">
        <v>57</v>
      </c>
      <c r="M11" s="55">
        <v>25247</v>
      </c>
    </row>
    <row r="12" spans="1:13" ht="16.95" customHeight="1" x14ac:dyDescent="0.15">
      <c r="B12" s="28" t="s">
        <v>44</v>
      </c>
      <c r="C12" s="29">
        <v>40055</v>
      </c>
      <c r="D12" s="53">
        <f t="shared" si="0"/>
        <v>39243</v>
      </c>
      <c r="E12" s="55">
        <v>13435</v>
      </c>
      <c r="F12" s="54" t="s">
        <v>57</v>
      </c>
      <c r="G12" s="54" t="s">
        <v>57</v>
      </c>
      <c r="H12" s="54" t="s">
        <v>57</v>
      </c>
      <c r="I12" s="53">
        <v>3857</v>
      </c>
      <c r="J12" s="53">
        <v>21205</v>
      </c>
      <c r="K12" s="54" t="s">
        <v>57</v>
      </c>
      <c r="L12" s="55">
        <v>746</v>
      </c>
      <c r="M12" s="54" t="s">
        <v>57</v>
      </c>
    </row>
    <row r="13" spans="1:13" ht="16.95" customHeight="1" x14ac:dyDescent="0.15">
      <c r="B13" s="28" t="s">
        <v>58</v>
      </c>
      <c r="C13" s="29">
        <v>40055</v>
      </c>
      <c r="D13" s="53">
        <f t="shared" si="0"/>
        <v>39512</v>
      </c>
      <c r="E13" s="55">
        <v>10131</v>
      </c>
      <c r="F13" s="54">
        <v>1809</v>
      </c>
      <c r="G13" s="54">
        <v>3763</v>
      </c>
      <c r="H13" s="54" t="s">
        <v>57</v>
      </c>
      <c r="I13" s="53">
        <v>3301</v>
      </c>
      <c r="J13" s="53">
        <v>16663</v>
      </c>
      <c r="K13" s="54" t="s">
        <v>57</v>
      </c>
      <c r="L13" s="55">
        <v>3845</v>
      </c>
      <c r="M13" s="54" t="s">
        <v>57</v>
      </c>
    </row>
    <row r="14" spans="1:13" ht="16.95" customHeight="1" x14ac:dyDescent="0.15">
      <c r="B14" s="28" t="s">
        <v>60</v>
      </c>
      <c r="C14" s="29">
        <v>40370</v>
      </c>
      <c r="D14" s="53">
        <f t="shared" si="0"/>
        <v>34172</v>
      </c>
      <c r="E14" s="55">
        <v>7438</v>
      </c>
      <c r="F14" s="55">
        <v>785</v>
      </c>
      <c r="G14" s="54">
        <v>5368</v>
      </c>
      <c r="H14" s="54" t="s">
        <v>57</v>
      </c>
      <c r="I14" s="54">
        <v>2282</v>
      </c>
      <c r="J14" s="54">
        <v>11570</v>
      </c>
      <c r="K14" s="54" t="s">
        <v>57</v>
      </c>
      <c r="L14" s="54">
        <v>6309</v>
      </c>
      <c r="M14" s="53">
        <v>420</v>
      </c>
    </row>
    <row r="15" spans="1:13" ht="16.95" customHeight="1" x14ac:dyDescent="0.15">
      <c r="B15" s="28" t="s">
        <v>61</v>
      </c>
      <c r="C15" s="29">
        <v>40370</v>
      </c>
      <c r="D15" s="53">
        <f t="shared" si="0"/>
        <v>34255</v>
      </c>
      <c r="E15" s="56">
        <v>7602</v>
      </c>
      <c r="F15" s="55">
        <v>1500</v>
      </c>
      <c r="G15" s="54">
        <v>3989</v>
      </c>
      <c r="H15" s="54" t="s">
        <v>57</v>
      </c>
      <c r="I15" s="53">
        <v>2326</v>
      </c>
      <c r="J15" s="53">
        <v>10359</v>
      </c>
      <c r="K15" s="54" t="s">
        <v>57</v>
      </c>
      <c r="L15" s="53">
        <v>8479</v>
      </c>
      <c r="M15" s="54" t="s">
        <v>57</v>
      </c>
    </row>
    <row r="16" spans="1:13" ht="16.95" customHeight="1" x14ac:dyDescent="0.15">
      <c r="B16" s="28" t="s">
        <v>46</v>
      </c>
      <c r="C16" s="29">
        <v>40643</v>
      </c>
      <c r="D16" s="53">
        <f t="shared" si="0"/>
        <v>21113</v>
      </c>
      <c r="E16" s="54" t="s">
        <v>57</v>
      </c>
      <c r="F16" s="54" t="s">
        <v>57</v>
      </c>
      <c r="G16" s="54" t="s">
        <v>57</v>
      </c>
      <c r="H16" s="54" t="s">
        <v>57</v>
      </c>
      <c r="I16" s="54" t="s">
        <v>57</v>
      </c>
      <c r="J16" s="57">
        <v>7055</v>
      </c>
      <c r="K16" s="54" t="s">
        <v>57</v>
      </c>
      <c r="L16" s="54" t="s">
        <v>57</v>
      </c>
      <c r="M16" s="58">
        <v>14058</v>
      </c>
    </row>
    <row r="17" spans="2:13" ht="16.95" customHeight="1" x14ac:dyDescent="0.15">
      <c r="B17" s="28" t="s">
        <v>24</v>
      </c>
      <c r="C17" s="29">
        <v>40657</v>
      </c>
      <c r="D17" s="53">
        <f t="shared" si="0"/>
        <v>23572</v>
      </c>
      <c r="E17" s="54" t="s">
        <v>57</v>
      </c>
      <c r="F17" s="58">
        <v>619</v>
      </c>
      <c r="G17" s="59">
        <v>3894</v>
      </c>
      <c r="H17" s="54" t="s">
        <v>57</v>
      </c>
      <c r="I17" s="57">
        <v>2921</v>
      </c>
      <c r="J17" s="57">
        <v>1005</v>
      </c>
      <c r="K17" s="54" t="s">
        <v>57</v>
      </c>
      <c r="L17" s="54" t="s">
        <v>57</v>
      </c>
      <c r="M17" s="58">
        <v>15133</v>
      </c>
    </row>
    <row r="18" spans="2:13" ht="16.95" customHeight="1" x14ac:dyDescent="0.15">
      <c r="B18" s="28" t="s">
        <v>38</v>
      </c>
      <c r="C18" s="29">
        <v>40755</v>
      </c>
      <c r="D18" s="53">
        <f t="shared" si="0"/>
        <v>13982</v>
      </c>
      <c r="E18" s="54" t="s">
        <v>57</v>
      </c>
      <c r="F18" s="54" t="s">
        <v>57</v>
      </c>
      <c r="G18" s="54" t="s">
        <v>57</v>
      </c>
      <c r="H18" s="54" t="s">
        <v>57</v>
      </c>
      <c r="I18" s="54" t="s">
        <v>57</v>
      </c>
      <c r="J18" s="54" t="s">
        <v>57</v>
      </c>
      <c r="K18" s="54" t="s">
        <v>57</v>
      </c>
      <c r="L18" s="54" t="s">
        <v>57</v>
      </c>
      <c r="M18" s="58">
        <v>13982</v>
      </c>
    </row>
    <row r="19" spans="2:13" ht="16.95" customHeight="1" x14ac:dyDescent="0.15">
      <c r="B19" s="28" t="s">
        <v>44</v>
      </c>
      <c r="C19" s="29">
        <v>41259</v>
      </c>
      <c r="D19" s="53">
        <f t="shared" si="0"/>
        <v>35707</v>
      </c>
      <c r="E19" s="55">
        <v>13553</v>
      </c>
      <c r="F19" s="54" t="s">
        <v>57</v>
      </c>
      <c r="G19" s="54" t="s">
        <v>57</v>
      </c>
      <c r="H19" s="54" t="s">
        <v>57</v>
      </c>
      <c r="I19" s="53">
        <v>3866</v>
      </c>
      <c r="J19" s="53">
        <v>8613</v>
      </c>
      <c r="K19" s="54" t="s">
        <v>57</v>
      </c>
      <c r="L19" s="55">
        <v>8947</v>
      </c>
      <c r="M19" s="55">
        <v>728</v>
      </c>
    </row>
    <row r="20" spans="2:13" ht="16.95" customHeight="1" x14ac:dyDescent="0.15">
      <c r="B20" s="28" t="s">
        <v>58</v>
      </c>
      <c r="C20" s="29">
        <v>41259</v>
      </c>
      <c r="D20" s="53">
        <f t="shared" si="0"/>
        <v>36340</v>
      </c>
      <c r="E20" s="55">
        <v>10051</v>
      </c>
      <c r="F20" s="54">
        <v>714</v>
      </c>
      <c r="G20" s="54">
        <v>3566</v>
      </c>
      <c r="H20" s="54" t="s">
        <v>57</v>
      </c>
      <c r="I20" s="53">
        <v>2452</v>
      </c>
      <c r="J20" s="53">
        <v>5468</v>
      </c>
      <c r="K20" s="54" t="s">
        <v>57</v>
      </c>
      <c r="L20" s="55">
        <v>14089</v>
      </c>
      <c r="M20" s="54" t="s">
        <v>57</v>
      </c>
    </row>
    <row r="21" spans="2:13" ht="16.95" customHeight="1" x14ac:dyDescent="0.15">
      <c r="B21" s="28" t="s">
        <v>48</v>
      </c>
      <c r="C21" s="29">
        <v>41476</v>
      </c>
      <c r="D21" s="53">
        <f t="shared" si="0"/>
        <v>32732</v>
      </c>
      <c r="E21" s="55">
        <v>12266</v>
      </c>
      <c r="F21" s="54">
        <v>857</v>
      </c>
      <c r="G21" s="54">
        <v>5307</v>
      </c>
      <c r="H21" s="54" t="s">
        <v>57</v>
      </c>
      <c r="I21" s="53">
        <v>3939</v>
      </c>
      <c r="J21" s="53">
        <v>4016</v>
      </c>
      <c r="K21" s="54" t="s">
        <v>57</v>
      </c>
      <c r="L21" s="55">
        <f>5770+220+357</f>
        <v>6347</v>
      </c>
      <c r="M21" s="54" t="s">
        <v>57</v>
      </c>
    </row>
    <row r="22" spans="2:13" ht="16.95" customHeight="1" x14ac:dyDescent="0.15">
      <c r="B22" s="28" t="s">
        <v>63</v>
      </c>
      <c r="C22" s="29">
        <v>41476</v>
      </c>
      <c r="D22" s="53">
        <f t="shared" si="0"/>
        <v>32925</v>
      </c>
      <c r="E22" s="55">
        <v>11400</v>
      </c>
      <c r="F22" s="54">
        <v>698</v>
      </c>
      <c r="G22" s="54">
        <v>3964</v>
      </c>
      <c r="H22" s="54" t="s">
        <v>57</v>
      </c>
      <c r="I22" s="53">
        <v>3642</v>
      </c>
      <c r="J22" s="53">
        <v>3518</v>
      </c>
      <c r="K22" s="54" t="s">
        <v>57</v>
      </c>
      <c r="L22" s="55">
        <f>4206+224+610+394+391+3778+100</f>
        <v>9703</v>
      </c>
      <c r="M22" s="54" t="s">
        <v>57</v>
      </c>
    </row>
    <row r="23" spans="2:13" ht="16.95" customHeight="1" x14ac:dyDescent="0.15">
      <c r="B23" s="28" t="s">
        <v>44</v>
      </c>
      <c r="C23" s="29">
        <v>41987</v>
      </c>
      <c r="D23" s="53">
        <f t="shared" si="0"/>
        <v>33310</v>
      </c>
      <c r="E23" s="58">
        <v>17021</v>
      </c>
      <c r="F23" s="54" t="s">
        <v>57</v>
      </c>
      <c r="G23" s="54" t="s">
        <v>57</v>
      </c>
      <c r="H23" s="54" t="s">
        <v>57</v>
      </c>
      <c r="I23" s="57">
        <v>5727</v>
      </c>
      <c r="J23" s="57">
        <v>10562</v>
      </c>
      <c r="K23" s="54" t="s">
        <v>57</v>
      </c>
      <c r="L23" s="54" t="s">
        <v>57</v>
      </c>
      <c r="M23" s="54" t="s">
        <v>57</v>
      </c>
    </row>
    <row r="24" spans="2:13" ht="16.95" customHeight="1" x14ac:dyDescent="0.15">
      <c r="B24" s="28" t="s">
        <v>58</v>
      </c>
      <c r="C24" s="29">
        <v>41987</v>
      </c>
      <c r="D24" s="53">
        <f t="shared" si="0"/>
        <v>33888</v>
      </c>
      <c r="E24" s="58">
        <v>11795</v>
      </c>
      <c r="F24" s="59">
        <v>647</v>
      </c>
      <c r="G24" s="59">
        <v>3981</v>
      </c>
      <c r="H24" s="54" t="s">
        <v>57</v>
      </c>
      <c r="I24" s="57">
        <v>4615</v>
      </c>
      <c r="J24" s="57">
        <v>5730</v>
      </c>
      <c r="K24" s="54" t="s">
        <v>57</v>
      </c>
      <c r="L24" s="58">
        <v>7120</v>
      </c>
      <c r="M24" s="54" t="s">
        <v>57</v>
      </c>
    </row>
    <row r="25" spans="2:13" ht="16.95" customHeight="1" x14ac:dyDescent="0.15">
      <c r="B25" s="28" t="s">
        <v>46</v>
      </c>
      <c r="C25" s="29">
        <v>42106</v>
      </c>
      <c r="D25" s="53">
        <f t="shared" si="0"/>
        <v>22163</v>
      </c>
      <c r="E25" s="54" t="s">
        <v>57</v>
      </c>
      <c r="F25" s="54" t="s">
        <v>57</v>
      </c>
      <c r="G25" s="54" t="s">
        <v>57</v>
      </c>
      <c r="H25" s="54" t="s">
        <v>57</v>
      </c>
      <c r="I25" s="59">
        <v>3530</v>
      </c>
      <c r="J25" s="54" t="s">
        <v>57</v>
      </c>
      <c r="K25" s="54" t="s">
        <v>57</v>
      </c>
      <c r="L25" s="54" t="s">
        <v>57</v>
      </c>
      <c r="M25" s="58">
        <v>18633</v>
      </c>
    </row>
    <row r="26" spans="2:13" ht="16.95" customHeight="1" x14ac:dyDescent="0.15">
      <c r="B26" s="28" t="s">
        <v>24</v>
      </c>
      <c r="C26" s="29">
        <v>42120</v>
      </c>
      <c r="D26" s="53">
        <f t="shared" si="0"/>
        <v>23542</v>
      </c>
      <c r="E26" s="54" t="s">
        <v>57</v>
      </c>
      <c r="F26" s="54" t="s">
        <v>57</v>
      </c>
      <c r="G26" s="59">
        <v>3873</v>
      </c>
      <c r="H26" s="54" t="s">
        <v>57</v>
      </c>
      <c r="I26" s="57">
        <v>3547</v>
      </c>
      <c r="J26" s="57">
        <v>1070</v>
      </c>
      <c r="K26" s="54" t="s">
        <v>57</v>
      </c>
      <c r="L26" s="59">
        <v>1180</v>
      </c>
      <c r="M26" s="58">
        <v>13872</v>
      </c>
    </row>
    <row r="27" spans="2:13" ht="16.95" customHeight="1" x14ac:dyDescent="0.15">
      <c r="B27" s="28" t="s">
        <v>38</v>
      </c>
      <c r="C27" s="29">
        <v>42225</v>
      </c>
      <c r="D27" s="53">
        <f t="shared" si="0"/>
        <v>15577</v>
      </c>
      <c r="E27" s="54" t="s">
        <v>57</v>
      </c>
      <c r="F27" s="54" t="s">
        <v>57</v>
      </c>
      <c r="G27" s="54" t="s">
        <v>57</v>
      </c>
      <c r="H27" s="54" t="s">
        <v>57</v>
      </c>
      <c r="I27" s="54" t="s">
        <v>57</v>
      </c>
      <c r="J27" s="54" t="s">
        <v>57</v>
      </c>
      <c r="K27" s="54" t="s">
        <v>57</v>
      </c>
      <c r="L27" s="54" t="s">
        <v>57</v>
      </c>
      <c r="M27" s="58">
        <v>15577</v>
      </c>
    </row>
    <row r="28" spans="2:13" ht="16.95" customHeight="1" x14ac:dyDescent="0.15">
      <c r="B28" s="28" t="s">
        <v>25</v>
      </c>
      <c r="C28" s="38">
        <v>42561</v>
      </c>
      <c r="D28" s="53">
        <f t="shared" si="0"/>
        <v>34753</v>
      </c>
      <c r="E28" s="59">
        <v>11325</v>
      </c>
      <c r="F28" s="59" t="s">
        <v>57</v>
      </c>
      <c r="G28" s="59">
        <v>5625</v>
      </c>
      <c r="H28" s="59">
        <v>3642</v>
      </c>
      <c r="I28" s="59">
        <v>5316</v>
      </c>
      <c r="J28" s="59">
        <v>6904</v>
      </c>
      <c r="K28" s="59" t="s">
        <v>57</v>
      </c>
      <c r="L28" s="59">
        <v>1941</v>
      </c>
      <c r="M28" s="59" t="s">
        <v>57</v>
      </c>
    </row>
    <row r="29" spans="2:13" ht="16.95" customHeight="1" x14ac:dyDescent="0.15">
      <c r="B29" s="28" t="s">
        <v>61</v>
      </c>
      <c r="C29" s="38">
        <v>42561</v>
      </c>
      <c r="D29" s="53">
        <f t="shared" si="0"/>
        <v>34882</v>
      </c>
      <c r="E29" s="59">
        <v>12328</v>
      </c>
      <c r="F29" s="59">
        <v>697</v>
      </c>
      <c r="G29" s="59">
        <v>4297</v>
      </c>
      <c r="H29" s="59">
        <v>3053</v>
      </c>
      <c r="I29" s="59">
        <v>4483</v>
      </c>
      <c r="J29" s="59">
        <v>6367</v>
      </c>
      <c r="K29" s="59" t="s">
        <v>57</v>
      </c>
      <c r="L29" s="59">
        <v>3657</v>
      </c>
      <c r="M29" s="59" t="s">
        <v>57</v>
      </c>
    </row>
    <row r="30" spans="2:13" ht="16.95" customHeight="1" x14ac:dyDescent="0.15">
      <c r="B30" s="28" t="s">
        <v>40</v>
      </c>
      <c r="C30" s="38">
        <v>42876</v>
      </c>
      <c r="D30" s="53">
        <f t="shared" si="0"/>
        <v>21955</v>
      </c>
      <c r="E30" s="59" t="s">
        <v>57</v>
      </c>
      <c r="F30" s="59" t="s">
        <v>57</v>
      </c>
      <c r="G30" s="59" t="s">
        <v>57</v>
      </c>
      <c r="H30" s="59" t="s">
        <v>57</v>
      </c>
      <c r="I30" s="59" t="s">
        <v>57</v>
      </c>
      <c r="J30" s="59" t="s">
        <v>57</v>
      </c>
      <c r="K30" s="59" t="s">
        <v>64</v>
      </c>
      <c r="L30" s="59" t="s">
        <v>57</v>
      </c>
      <c r="M30" s="59">
        <v>21955</v>
      </c>
    </row>
    <row r="31" spans="2:13" ht="16.95" customHeight="1" x14ac:dyDescent="0.15">
      <c r="B31" s="28" t="s">
        <v>65</v>
      </c>
      <c r="C31" s="38">
        <v>43030</v>
      </c>
      <c r="D31" s="53">
        <f t="shared" si="0"/>
        <v>34599</v>
      </c>
      <c r="E31" s="59">
        <v>12994</v>
      </c>
      <c r="F31" s="59" t="s">
        <v>57</v>
      </c>
      <c r="G31" s="59" t="s">
        <v>57</v>
      </c>
      <c r="H31" s="59">
        <v>5306</v>
      </c>
      <c r="I31" s="59">
        <v>5155</v>
      </c>
      <c r="J31" s="59" t="s">
        <v>57</v>
      </c>
      <c r="K31" s="59" t="s">
        <v>57</v>
      </c>
      <c r="L31" s="59">
        <v>7150</v>
      </c>
      <c r="M31" s="59">
        <v>3994</v>
      </c>
    </row>
    <row r="32" spans="2:13" ht="16.95" customHeight="1" x14ac:dyDescent="0.15">
      <c r="B32" s="28" t="s">
        <v>66</v>
      </c>
      <c r="C32" s="38">
        <v>43030</v>
      </c>
      <c r="D32" s="53">
        <f t="shared" si="0"/>
        <v>34867</v>
      </c>
      <c r="E32" s="59">
        <v>12116</v>
      </c>
      <c r="F32" s="59">
        <v>344</v>
      </c>
      <c r="G32" s="59">
        <v>3458</v>
      </c>
      <c r="H32" s="59">
        <v>2575</v>
      </c>
      <c r="I32" s="59">
        <v>2901</v>
      </c>
      <c r="J32" s="59" t="s">
        <v>57</v>
      </c>
      <c r="K32" s="59">
        <v>7819</v>
      </c>
      <c r="L32" s="59">
        <v>5654</v>
      </c>
      <c r="M32" s="59" t="s">
        <v>57</v>
      </c>
    </row>
    <row r="33" spans="2:13" ht="16.95" customHeight="1" x14ac:dyDescent="0.15">
      <c r="B33" s="28" t="s">
        <v>47</v>
      </c>
      <c r="C33" s="38">
        <v>43562</v>
      </c>
      <c r="D33" s="53">
        <f t="shared" si="0"/>
        <v>21943</v>
      </c>
      <c r="E33" s="59">
        <v>8277</v>
      </c>
      <c r="F33" s="59" t="s">
        <v>57</v>
      </c>
      <c r="G33" s="59" t="s">
        <v>57</v>
      </c>
      <c r="H33" s="59" t="s">
        <v>57</v>
      </c>
      <c r="I33" s="59" t="s">
        <v>57</v>
      </c>
      <c r="J33" s="59" t="s">
        <v>57</v>
      </c>
      <c r="K33" s="59" t="s">
        <v>57</v>
      </c>
      <c r="L33" s="59" t="s">
        <v>57</v>
      </c>
      <c r="M33" s="59">
        <v>13666</v>
      </c>
    </row>
    <row r="34" spans="2:13" ht="16.95" customHeight="1" x14ac:dyDescent="0.15">
      <c r="B34" s="28" t="s">
        <v>59</v>
      </c>
      <c r="C34" s="38">
        <v>43576</v>
      </c>
      <c r="D34" s="53">
        <f t="shared" si="0"/>
        <v>24371</v>
      </c>
      <c r="E34" s="59">
        <v>2093</v>
      </c>
      <c r="F34" s="59" t="s">
        <v>57</v>
      </c>
      <c r="G34" s="59">
        <v>3694</v>
      </c>
      <c r="H34" s="59" t="s">
        <v>57</v>
      </c>
      <c r="I34" s="59">
        <v>2397</v>
      </c>
      <c r="J34" s="59">
        <v>565</v>
      </c>
      <c r="K34" s="59" t="s">
        <v>57</v>
      </c>
      <c r="L34" s="59">
        <v>589</v>
      </c>
      <c r="M34" s="59">
        <v>15033</v>
      </c>
    </row>
    <row r="35" spans="2:13" ht="16.95" customHeight="1" x14ac:dyDescent="0.15">
      <c r="B35" s="28" t="s">
        <v>25</v>
      </c>
      <c r="C35" s="38">
        <v>43667</v>
      </c>
      <c r="D35" s="53">
        <f t="shared" si="0"/>
        <v>31948</v>
      </c>
      <c r="E35" s="59">
        <v>9742</v>
      </c>
      <c r="F35" s="59" t="s">
        <v>57</v>
      </c>
      <c r="G35" s="59">
        <v>4772</v>
      </c>
      <c r="H35" s="59">
        <v>3090</v>
      </c>
      <c r="I35" s="59">
        <v>3772</v>
      </c>
      <c r="J35" s="59">
        <v>2980</v>
      </c>
      <c r="K35" s="59">
        <v>5590</v>
      </c>
      <c r="L35" s="59">
        <v>2002</v>
      </c>
      <c r="M35" s="59" t="s">
        <v>67</v>
      </c>
    </row>
    <row r="36" spans="2:13" ht="16.95" customHeight="1" x14ac:dyDescent="0.15">
      <c r="B36" s="28" t="s">
        <v>68</v>
      </c>
      <c r="C36" s="38">
        <v>43667</v>
      </c>
      <c r="D36" s="53">
        <f t="shared" si="0"/>
        <v>32133</v>
      </c>
      <c r="E36" s="59">
        <v>11087</v>
      </c>
      <c r="F36" s="59">
        <v>454</v>
      </c>
      <c r="G36" s="59">
        <v>3477</v>
      </c>
      <c r="H36" s="59">
        <v>2909</v>
      </c>
      <c r="I36" s="59">
        <v>2985</v>
      </c>
      <c r="J36" s="59">
        <v>1699</v>
      </c>
      <c r="K36" s="59">
        <v>5665</v>
      </c>
      <c r="L36" s="59">
        <v>3857</v>
      </c>
      <c r="M36" s="59" t="s">
        <v>67</v>
      </c>
    </row>
    <row r="37" spans="2:13" ht="16.95" customHeight="1" x14ac:dyDescent="0.15">
      <c r="B37" s="28" t="s">
        <v>62</v>
      </c>
      <c r="C37" s="38">
        <v>43702</v>
      </c>
      <c r="D37" s="53">
        <f t="shared" si="0"/>
        <v>20722</v>
      </c>
      <c r="E37" s="59" t="s">
        <v>57</v>
      </c>
      <c r="F37" s="59" t="s">
        <v>67</v>
      </c>
      <c r="G37" s="59" t="s">
        <v>57</v>
      </c>
      <c r="H37" s="59" t="s">
        <v>57</v>
      </c>
      <c r="I37" s="59" t="s">
        <v>57</v>
      </c>
      <c r="J37" s="59" t="s">
        <v>57</v>
      </c>
      <c r="K37" s="59" t="s">
        <v>57</v>
      </c>
      <c r="L37" s="59">
        <v>903</v>
      </c>
      <c r="M37" s="59">
        <v>19819</v>
      </c>
    </row>
    <row r="38" spans="2:13" ht="16.95" customHeight="1" x14ac:dyDescent="0.15">
      <c r="B38" s="28" t="s">
        <v>28</v>
      </c>
      <c r="C38" s="38">
        <v>43765</v>
      </c>
      <c r="D38" s="53">
        <f t="shared" si="0"/>
        <v>15004</v>
      </c>
      <c r="E38" s="59" t="s">
        <v>57</v>
      </c>
      <c r="F38" s="59" t="s">
        <v>67</v>
      </c>
      <c r="G38" s="59" t="s">
        <v>57</v>
      </c>
      <c r="H38" s="59" t="s">
        <v>57</v>
      </c>
      <c r="I38" s="59" t="s">
        <v>57</v>
      </c>
      <c r="J38" s="59" t="s">
        <v>57</v>
      </c>
      <c r="K38" s="59" t="s">
        <v>57</v>
      </c>
      <c r="L38" s="59">
        <v>2074</v>
      </c>
      <c r="M38" s="59">
        <v>12930</v>
      </c>
    </row>
    <row r="39" spans="2:13" ht="16.95" customHeight="1" x14ac:dyDescent="0.15">
      <c r="B39" s="28" t="s">
        <v>40</v>
      </c>
      <c r="C39" s="38">
        <v>44339</v>
      </c>
      <c r="D39" s="53">
        <f t="shared" si="0"/>
        <v>30120</v>
      </c>
      <c r="E39" s="59" t="s">
        <v>57</v>
      </c>
      <c r="F39" s="59" t="s">
        <v>57</v>
      </c>
      <c r="G39" s="59" t="s">
        <v>57</v>
      </c>
      <c r="H39" s="59" t="s">
        <v>57</v>
      </c>
      <c r="I39" s="59" t="s">
        <v>57</v>
      </c>
      <c r="J39" s="59" t="s">
        <v>57</v>
      </c>
      <c r="K39" s="59" t="s">
        <v>64</v>
      </c>
      <c r="L39" s="59" t="s">
        <v>57</v>
      </c>
      <c r="M39" s="59">
        <v>30120</v>
      </c>
    </row>
    <row r="40" spans="2:13" ht="16.95" customHeight="1" x14ac:dyDescent="0.15">
      <c r="B40" s="28" t="s">
        <v>65</v>
      </c>
      <c r="C40" s="38">
        <v>44500</v>
      </c>
      <c r="D40" s="53">
        <f t="shared" si="0"/>
        <v>37054</v>
      </c>
      <c r="E40" s="59">
        <v>19112</v>
      </c>
      <c r="F40" s="59" t="s">
        <v>57</v>
      </c>
      <c r="G40" s="59" t="s">
        <v>57</v>
      </c>
      <c r="H40" s="59" t="s">
        <v>57</v>
      </c>
      <c r="I40" s="59">
        <v>5389</v>
      </c>
      <c r="J40" s="59">
        <v>9444</v>
      </c>
      <c r="K40" s="59" t="s">
        <v>57</v>
      </c>
      <c r="L40" s="59" t="s">
        <v>57</v>
      </c>
      <c r="M40" s="59">
        <v>3109</v>
      </c>
    </row>
    <row r="41" spans="2:13" s="27" customFormat="1" ht="16.95" customHeight="1" x14ac:dyDescent="0.15">
      <c r="B41" s="28" t="s">
        <v>66</v>
      </c>
      <c r="C41" s="38">
        <v>44500</v>
      </c>
      <c r="D41" s="53">
        <f t="shared" si="0"/>
        <v>37405</v>
      </c>
      <c r="E41" s="59">
        <v>12768</v>
      </c>
      <c r="F41" s="59">
        <v>598</v>
      </c>
      <c r="G41" s="59">
        <v>3715</v>
      </c>
      <c r="H41" s="59">
        <v>4363</v>
      </c>
      <c r="I41" s="59">
        <v>3014</v>
      </c>
      <c r="J41" s="59">
        <v>3727</v>
      </c>
      <c r="K41" s="59">
        <v>6757</v>
      </c>
      <c r="L41" s="59">
        <v>2463</v>
      </c>
      <c r="M41" s="59" t="s">
        <v>57</v>
      </c>
    </row>
    <row r="42" spans="2:13" s="27" customFormat="1" ht="16.95" customHeight="1" x14ac:dyDescent="0.15">
      <c r="B42" s="28" t="s">
        <v>25</v>
      </c>
      <c r="C42" s="38">
        <v>44752</v>
      </c>
      <c r="D42" s="53">
        <f t="shared" si="0"/>
        <v>37016</v>
      </c>
      <c r="E42" s="58">
        <v>9330</v>
      </c>
      <c r="F42" s="58" t="s">
        <v>57</v>
      </c>
      <c r="G42" s="58">
        <v>4158</v>
      </c>
      <c r="H42" s="58">
        <v>4767</v>
      </c>
      <c r="I42" s="58">
        <v>2750</v>
      </c>
      <c r="J42" s="58" t="s">
        <v>57</v>
      </c>
      <c r="K42" s="58">
        <v>4748</v>
      </c>
      <c r="L42" s="58">
        <v>3888</v>
      </c>
      <c r="M42" s="58">
        <v>7375</v>
      </c>
    </row>
    <row r="43" spans="2:13" s="27" customFormat="1" ht="16.95" customHeight="1" x14ac:dyDescent="0.15">
      <c r="B43" s="28" t="s">
        <v>61</v>
      </c>
      <c r="C43" s="38">
        <v>44752</v>
      </c>
      <c r="D43" s="53">
        <f t="shared" si="0"/>
        <v>36935</v>
      </c>
      <c r="E43" s="58">
        <v>12491</v>
      </c>
      <c r="F43" s="58">
        <v>849</v>
      </c>
      <c r="G43" s="58">
        <v>3275</v>
      </c>
      <c r="H43" s="58">
        <v>5198</v>
      </c>
      <c r="I43" s="58">
        <v>2822</v>
      </c>
      <c r="J43" s="58">
        <v>3225</v>
      </c>
      <c r="K43" s="58">
        <v>4283</v>
      </c>
      <c r="L43" s="58">
        <v>4792</v>
      </c>
      <c r="M43" s="58" t="s">
        <v>57</v>
      </c>
    </row>
    <row r="44" spans="2:13" s="27" customFormat="1" ht="16.95" customHeight="1" x14ac:dyDescent="0.15">
      <c r="B44" s="28" t="s">
        <v>75</v>
      </c>
      <c r="C44" s="38">
        <v>45025</v>
      </c>
      <c r="D44" s="57">
        <f>SUM(E44:M44)</f>
        <v>22542</v>
      </c>
      <c r="E44" s="59">
        <v>6893</v>
      </c>
      <c r="F44" s="59" t="s">
        <v>57</v>
      </c>
      <c r="G44" s="59" t="s">
        <v>57</v>
      </c>
      <c r="H44" s="59" t="s">
        <v>57</v>
      </c>
      <c r="I44" s="59" t="s">
        <v>57</v>
      </c>
      <c r="J44" s="59" t="s">
        <v>57</v>
      </c>
      <c r="K44" s="59" t="s">
        <v>57</v>
      </c>
      <c r="L44" s="59" t="s">
        <v>57</v>
      </c>
      <c r="M44" s="59">
        <v>15649</v>
      </c>
    </row>
    <row r="45" spans="2:13" s="27" customFormat="1" ht="16.95" customHeight="1" x14ac:dyDescent="0.15">
      <c r="B45" s="28" t="s">
        <v>76</v>
      </c>
      <c r="C45" s="38">
        <v>45039</v>
      </c>
      <c r="D45" s="57">
        <f>SUM(E45:M45)</f>
        <v>26105</v>
      </c>
      <c r="E45" s="59" t="s">
        <v>57</v>
      </c>
      <c r="F45" s="59" t="s">
        <v>57</v>
      </c>
      <c r="G45" s="57">
        <v>3557</v>
      </c>
      <c r="H45" s="59">
        <v>1781</v>
      </c>
      <c r="I45" s="57">
        <v>2285</v>
      </c>
      <c r="J45" s="57">
        <v>2073</v>
      </c>
      <c r="K45" s="59" t="s">
        <v>57</v>
      </c>
      <c r="L45" s="59">
        <v>849</v>
      </c>
      <c r="M45" s="59">
        <v>15560</v>
      </c>
    </row>
    <row r="46" spans="2:13" s="27" customFormat="1" ht="16.95" customHeight="1" x14ac:dyDescent="0.15">
      <c r="B46" s="28" t="s">
        <v>77</v>
      </c>
      <c r="C46" s="38">
        <v>45144</v>
      </c>
      <c r="D46" s="59">
        <f>SUM(E46:M46)</f>
        <v>17100</v>
      </c>
      <c r="E46" s="59" t="s">
        <v>57</v>
      </c>
      <c r="F46" s="59" t="s">
        <v>57</v>
      </c>
      <c r="G46" s="59" t="s">
        <v>57</v>
      </c>
      <c r="H46" s="59" t="s">
        <v>57</v>
      </c>
      <c r="I46" s="59">
        <v>2257</v>
      </c>
      <c r="J46" s="59" t="s">
        <v>57</v>
      </c>
      <c r="K46" s="59" t="s">
        <v>57</v>
      </c>
      <c r="L46" s="59" t="s">
        <v>57</v>
      </c>
      <c r="M46" s="59">
        <v>14843</v>
      </c>
    </row>
    <row r="47" spans="2:13" s="27" customFormat="1" ht="6" customHeight="1" x14ac:dyDescent="0.15">
      <c r="B47" s="60"/>
      <c r="C47" s="22"/>
      <c r="D47" s="61"/>
      <c r="E47" s="62"/>
      <c r="F47" s="62"/>
      <c r="G47" s="62"/>
      <c r="H47" s="63"/>
      <c r="I47" s="62"/>
      <c r="J47" s="62"/>
      <c r="K47" s="62"/>
      <c r="L47" s="62"/>
      <c r="M47" s="62"/>
    </row>
    <row r="48" spans="2:13" s="27" customFormat="1" ht="12" customHeight="1" x14ac:dyDescent="0.2">
      <c r="B48"/>
      <c r="C48"/>
      <c r="D48"/>
      <c r="E48"/>
      <c r="F48"/>
      <c r="G48"/>
      <c r="H48"/>
      <c r="I48"/>
      <c r="J48"/>
      <c r="K48"/>
      <c r="L48"/>
      <c r="M48"/>
    </row>
    <row r="49" spans="2:13" ht="12" customHeight="1" x14ac:dyDescent="0.2">
      <c r="B49" s="10" t="s">
        <v>69</v>
      </c>
      <c r="C49"/>
      <c r="D49"/>
      <c r="E49"/>
      <c r="F49"/>
      <c r="G49"/>
      <c r="H49"/>
      <c r="I49" s="10"/>
      <c r="J49"/>
      <c r="K49"/>
      <c r="L49"/>
      <c r="M49"/>
    </row>
    <row r="50" spans="2:13" ht="12" customHeight="1" x14ac:dyDescent="0.2">
      <c r="B50" s="10" t="s">
        <v>70</v>
      </c>
      <c r="C50"/>
      <c r="D50"/>
      <c r="E50"/>
      <c r="F50"/>
      <c r="G50"/>
      <c r="H50"/>
      <c r="I50"/>
      <c r="J50"/>
      <c r="K50"/>
      <c r="L50"/>
      <c r="M50"/>
    </row>
    <row r="51" spans="2:13" ht="12" customHeight="1" x14ac:dyDescent="0.2">
      <c r="B51" s="5" t="s">
        <v>71</v>
      </c>
      <c r="C51"/>
      <c r="D51"/>
      <c r="E51"/>
      <c r="F51"/>
      <c r="G51"/>
      <c r="H51"/>
      <c r="I51"/>
      <c r="J51"/>
      <c r="K51"/>
      <c r="L51"/>
      <c r="M51"/>
    </row>
    <row r="52" spans="2:13" ht="12" customHeight="1" x14ac:dyDescent="0.2">
      <c r="B52" s="5" t="s">
        <v>72</v>
      </c>
      <c r="C52"/>
      <c r="D52"/>
      <c r="E52"/>
      <c r="F52"/>
      <c r="G52"/>
      <c r="H52" s="5"/>
      <c r="I52"/>
      <c r="J52"/>
      <c r="K52"/>
      <c r="L52"/>
      <c r="M52"/>
    </row>
    <row r="53" spans="2:13" ht="6" customHeight="1" x14ac:dyDescent="0.2">
      <c r="B53"/>
      <c r="C53"/>
      <c r="D53"/>
      <c r="E53"/>
      <c r="F53"/>
      <c r="G53"/>
      <c r="H53"/>
      <c r="I53"/>
      <c r="J53"/>
      <c r="K53"/>
      <c r="L53"/>
      <c r="M53"/>
    </row>
  </sheetData>
  <mergeCells count="3">
    <mergeCell ref="B4:B5"/>
    <mergeCell ref="C4:C5"/>
    <mergeCell ref="D4:M4"/>
  </mergeCells>
  <phoneticPr fontId="26"/>
  <hyperlinks>
    <hyperlink ref="A1" location="目次!A2" display="目次へ戻る" xr:uid="{B458BAF5-730B-4CE3-B3FF-4E5946218067}"/>
  </hyperlinks>
  <pageMargins left="0.78740157480314954" right="0.78740157480314954" top="0.98425196850393704" bottom="0.78740157480314954" header="0.51181102362204722" footer="0.51181102362204722"/>
  <pageSetup paperSize="9" scale="89" firstPageNumber="87" fitToWidth="2" orientation="portrait" useFirstPageNumber="1" r:id="rId1"/>
  <headerFooter scaleWithDoc="0" alignWithMargins="0">
    <oddHeader>&amp;C&amp;"ＭＳ ゴシック,regular"&amp;11１４　選挙</oddHeader>
    <firstHeader>&amp;C&amp;"ＭＳ ゴシック,regular"&amp;11１６　選挙</firstHeader>
    <firstFooter>&amp;C&amp;11- 87 -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目次</vt:lpstr>
      <vt:lpstr>表１</vt:lpstr>
      <vt:lpstr>表２</vt:lpstr>
      <vt:lpstr>表３</vt:lpstr>
      <vt:lpstr>表１!Print_Area</vt:lpstr>
      <vt:lpstr>表２!Print_Area</vt:lpstr>
      <vt:lpstr>表３!Print_Area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2025-04-18T04:40:08Z</cp:lastPrinted>
  <dcterms:created xsi:type="dcterms:W3CDTF">2002-12-12T06:02:38Z</dcterms:created>
  <dcterms:modified xsi:type="dcterms:W3CDTF">2025-04-28T06:42:51Z</dcterms:modified>
</cp:coreProperties>
</file>