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5D7A7770-98D1-41EC-8DFB-8023BD8F096E}" xr6:coauthVersionLast="47" xr6:coauthVersionMax="47" xr10:uidLastSave="{00000000-0000-0000-0000-000000000000}"/>
  <bookViews>
    <workbookView xWindow="-108" yWindow="-108" windowWidth="23256" windowHeight="12456" xr2:uid="{FEAE50CE-DD07-476D-AE2A-72269E5898CF}"/>
  </bookViews>
  <sheets>
    <sheet name="目次" sheetId="6" r:id="rId1"/>
    <sheet name="表１" sheetId="11" r:id="rId2"/>
    <sheet name="表２" sheetId="1" r:id="rId3"/>
    <sheet name="表３,表４" sheetId="2" r:id="rId4"/>
    <sheet name="表５,表６" sheetId="12" r:id="rId5"/>
    <sheet name="表７,表８,表９" sheetId="3" r:id="rId6"/>
    <sheet name="表１０,表１１,表１２" sheetId="4" r:id="rId7"/>
    <sheet name="表１３,表１４" sheetId="5" r:id="rId8"/>
  </sheets>
  <definedNames>
    <definedName name="_xlnm.Print_Area" localSheetId="1">表１!$B$2:$J$42</definedName>
    <definedName name="_xlnm.Print_Area" localSheetId="6">'表１０,表１１,表１２'!$B$2:$Q$48</definedName>
    <definedName name="_xlnm.Print_Area" localSheetId="7">'表１３,表１４'!$B$2:$L$54</definedName>
    <definedName name="_xlnm.Print_Area" localSheetId="2">表２!$B$2:$J$20</definedName>
    <definedName name="_xlnm.Print_Area" localSheetId="3">'表３,表４'!$B$2:$I$38</definedName>
    <definedName name="_xlnm.Print_Area" localSheetId="4">'表５,表６'!$B$2:$S$51</definedName>
    <definedName name="_xlnm.Print_Area" localSheetId="5">'表７,表８,表９'!$B$2:$L$44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2" l="1"/>
  <c r="L37" i="12"/>
  <c r="N37" i="12"/>
  <c r="D24" i="12"/>
  <c r="I42" i="3"/>
  <c r="L16" i="3"/>
  <c r="Q31" i="4"/>
  <c r="P30" i="4"/>
  <c r="N30" i="4"/>
  <c r="L30" i="4"/>
  <c r="J30" i="4"/>
  <c r="H30" i="4"/>
  <c r="F30" i="4"/>
  <c r="D30" i="4"/>
  <c r="P23" i="4"/>
  <c r="N23" i="4"/>
  <c r="L23" i="4"/>
  <c r="J23" i="4"/>
  <c r="H23" i="4"/>
  <c r="F23" i="4"/>
  <c r="D23" i="4"/>
  <c r="C36" i="2"/>
  <c r="E14" i="1"/>
  <c r="E45" i="4"/>
  <c r="E44" i="4"/>
  <c r="Q29" i="4"/>
  <c r="K37" i="12"/>
  <c r="J37" i="12"/>
  <c r="I37" i="12"/>
  <c r="H37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6" i="12"/>
  <c r="F36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G25" i="12"/>
  <c r="F25" i="12"/>
  <c r="F24" i="12" s="1"/>
  <c r="G21" i="12"/>
  <c r="G22" i="12"/>
  <c r="G23" i="12"/>
  <c r="G20" i="12"/>
  <c r="F21" i="12"/>
  <c r="F22" i="12"/>
  <c r="F23" i="12"/>
  <c r="F20" i="12"/>
  <c r="E23" i="12"/>
  <c r="E49" i="12"/>
  <c r="E48" i="12"/>
  <c r="E45" i="12"/>
  <c r="E43" i="12"/>
  <c r="E42" i="12"/>
  <c r="E39" i="12"/>
  <c r="E38" i="12"/>
  <c r="E33" i="12"/>
  <c r="E32" i="12"/>
  <c r="E30" i="12"/>
  <c r="E28" i="12"/>
  <c r="E27" i="12"/>
  <c r="E26" i="12"/>
  <c r="E25" i="12"/>
  <c r="G37" i="12"/>
  <c r="D37" i="12"/>
  <c r="D49" i="12"/>
  <c r="D48" i="12"/>
  <c r="D46" i="12"/>
  <c r="D45" i="12"/>
  <c r="D43" i="12"/>
  <c r="D42" i="12"/>
  <c r="D41" i="12"/>
  <c r="D39" i="12"/>
  <c r="D38" i="12"/>
  <c r="D35" i="12"/>
  <c r="D33" i="12"/>
  <c r="D32" i="12"/>
  <c r="D30" i="12"/>
  <c r="D28" i="12"/>
  <c r="D27" i="12"/>
  <c r="D26" i="12"/>
  <c r="D25" i="12"/>
  <c r="E22" i="12"/>
  <c r="E21" i="12"/>
  <c r="E20" i="12"/>
  <c r="E19" i="12"/>
  <c r="D19" i="12"/>
  <c r="D23" i="12"/>
  <c r="I36" i="2"/>
  <c r="G12" i="2"/>
  <c r="H11" i="2"/>
  <c r="G11" i="2"/>
  <c r="D11" i="2"/>
  <c r="C11" i="2"/>
  <c r="C12" i="2"/>
  <c r="E5" i="1"/>
  <c r="D6" i="11"/>
  <c r="D7" i="11"/>
  <c r="E13" i="1"/>
  <c r="E12" i="1"/>
  <c r="E11" i="1"/>
  <c r="E10" i="1"/>
  <c r="E9" i="1"/>
  <c r="E8" i="1"/>
  <c r="E7" i="1"/>
  <c r="E6" i="1"/>
  <c r="K35" i="5"/>
  <c r="L35" i="5"/>
  <c r="I35" i="5"/>
  <c r="E35" i="5"/>
  <c r="F35" i="5"/>
  <c r="C35" i="5"/>
  <c r="L18" i="5"/>
  <c r="K18" i="5"/>
  <c r="I18" i="5"/>
  <c r="E18" i="5"/>
  <c r="C18" i="5"/>
  <c r="L17" i="5"/>
  <c r="F17" i="5"/>
  <c r="L16" i="5"/>
  <c r="F16" i="5"/>
  <c r="L15" i="5"/>
  <c r="F15" i="5"/>
  <c r="L14" i="5"/>
  <c r="F14" i="5"/>
  <c r="L13" i="5"/>
  <c r="F13" i="5"/>
  <c r="L12" i="5"/>
  <c r="F12" i="5"/>
  <c r="L11" i="5"/>
  <c r="F11" i="5"/>
  <c r="L10" i="5"/>
  <c r="F10" i="5"/>
  <c r="L9" i="5"/>
  <c r="F9" i="5"/>
  <c r="L8" i="5"/>
  <c r="F8" i="5"/>
  <c r="L7" i="5"/>
  <c r="F7" i="5"/>
  <c r="L6" i="5"/>
  <c r="F6" i="5"/>
  <c r="F18" i="5"/>
  <c r="E43" i="4"/>
  <c r="E42" i="4"/>
  <c r="Q24" i="4"/>
  <c r="P24" i="4"/>
  <c r="J24" i="4"/>
  <c r="F24" i="4"/>
  <c r="D24" i="4"/>
  <c r="Q22" i="4"/>
  <c r="P22" i="4"/>
  <c r="L22" i="4"/>
  <c r="J22" i="4"/>
  <c r="C26" i="3"/>
  <c r="C27" i="3"/>
  <c r="C28" i="3"/>
  <c r="K16" i="3"/>
  <c r="J16" i="3"/>
  <c r="I16" i="3"/>
  <c r="H16" i="3"/>
  <c r="G16" i="3"/>
  <c r="F16" i="3"/>
  <c r="E16" i="3"/>
  <c r="O24" i="12"/>
  <c r="N24" i="12"/>
  <c r="M24" i="12"/>
  <c r="L24" i="12"/>
  <c r="K24" i="12"/>
  <c r="J24" i="12"/>
  <c r="I24" i="12"/>
  <c r="H24" i="12"/>
  <c r="G24" i="12"/>
  <c r="H36" i="2"/>
  <c r="G36" i="2"/>
  <c r="F36" i="2"/>
  <c r="E36" i="2"/>
  <c r="D36" i="2"/>
  <c r="F11" i="2"/>
  <c r="E11" i="2"/>
  <c r="E12" i="2"/>
  <c r="J7" i="11"/>
  <c r="I7" i="11"/>
  <c r="H7" i="11"/>
  <c r="G7" i="11"/>
  <c r="F7" i="11"/>
  <c r="E7" i="11"/>
  <c r="J6" i="11"/>
  <c r="I6" i="11"/>
  <c r="H6" i="11"/>
  <c r="G6" i="11"/>
  <c r="F6" i="11"/>
  <c r="E6" i="11"/>
  <c r="D20" i="12"/>
  <c r="D21" i="12"/>
  <c r="D22" i="12"/>
  <c r="L24" i="4"/>
  <c r="N24" i="4"/>
  <c r="F22" i="4"/>
  <c r="D22" i="4"/>
  <c r="H22" i="4"/>
  <c r="N22" i="4"/>
  <c r="H24" i="4"/>
  <c r="F37" i="12" l="1"/>
  <c r="E37" i="12"/>
  <c r="E24" i="12"/>
  <c r="J29" i="4" l="1"/>
  <c r="N29" i="4"/>
  <c r="F29" i="4"/>
  <c r="D29" i="4"/>
  <c r="L29" i="4"/>
  <c r="P29" i="4"/>
  <c r="H29" i="4"/>
  <c r="D31" i="4"/>
  <c r="L31" i="4"/>
  <c r="F31" i="4"/>
  <c r="H31" i="4"/>
  <c r="N31" i="4"/>
  <c r="P31" i="4"/>
  <c r="J31" i="4"/>
</calcChain>
</file>

<file path=xl/sharedStrings.xml><?xml version="1.0" encoding="utf-8"?>
<sst xmlns="http://schemas.openxmlformats.org/spreadsheetml/2006/main" count="837" uniqueCount="319">
  <si>
    <t>刑法犯罪発生状況</t>
  </si>
  <si>
    <t>放火及び放火の疑い</t>
  </si>
  <si>
    <t>年次</t>
    <rPh sb="0" eb="2">
      <t>ネンジ</t>
    </rPh>
    <phoneticPr fontId="24"/>
  </si>
  <si>
    <t>表１４</t>
    <rPh sb="0" eb="1">
      <t>ひょう</t>
    </rPh>
    <phoneticPr fontId="28" type="Hiragana"/>
  </si>
  <si>
    <t>表１１</t>
    <rPh sb="0" eb="1">
      <t>ひょう</t>
    </rPh>
    <phoneticPr fontId="28" type="Hiragana"/>
  </si>
  <si>
    <t>表７</t>
    <rPh sb="0" eb="1">
      <t>ひょう</t>
    </rPh>
    <phoneticPr fontId="28" type="Hiragana"/>
  </si>
  <si>
    <t>表１</t>
    <rPh sb="0" eb="1">
      <t>ひょう</t>
    </rPh>
    <phoneticPr fontId="28" type="Hiragana"/>
  </si>
  <si>
    <t>１３　治安</t>
    <rPh sb="3" eb="5">
      <t>ちあん</t>
    </rPh>
    <phoneticPr fontId="28" type="Hiragana"/>
  </si>
  <si>
    <t>表５</t>
    <rPh sb="0" eb="1">
      <t>ひょう</t>
    </rPh>
    <phoneticPr fontId="28" type="Hiragana"/>
  </si>
  <si>
    <t>目次</t>
    <rPh sb="0" eb="2">
      <t>もくじ</t>
    </rPh>
    <phoneticPr fontId="28" type="Hiragana"/>
  </si>
  <si>
    <t>表３</t>
    <rPh sb="0" eb="1">
      <t>ひょう</t>
    </rPh>
    <phoneticPr fontId="28" type="Hiragana"/>
  </si>
  <si>
    <t>統計表</t>
    <rPh sb="0" eb="3">
      <t>とうけいひょう</t>
    </rPh>
    <phoneticPr fontId="28" type="Hiragana"/>
  </si>
  <si>
    <t>4</t>
  </si>
  <si>
    <t>表２</t>
    <rPh sb="0" eb="1">
      <t>ひょう</t>
    </rPh>
    <phoneticPr fontId="28" type="Hiragana"/>
  </si>
  <si>
    <t>表１　刑法犯罪発生状況</t>
    <rPh sb="0" eb="1">
      <t>ヒョウ</t>
    </rPh>
    <rPh sb="3" eb="5">
      <t>ケイホウ</t>
    </rPh>
    <rPh sb="5" eb="7">
      <t>ハンザイ</t>
    </rPh>
    <rPh sb="7" eb="9">
      <t>ハッセイ</t>
    </rPh>
    <rPh sb="9" eb="11">
      <t>ジョウキョウ</t>
    </rPh>
    <phoneticPr fontId="24"/>
  </si>
  <si>
    <t>非行少年等補導状況（朝霞警察署管内）</t>
  </si>
  <si>
    <t>死亡者数</t>
    <rPh sb="0" eb="2">
      <t>シボウ</t>
    </rPh>
    <rPh sb="2" eb="3">
      <t>シャ</t>
    </rPh>
    <rPh sb="3" eb="4">
      <t>スウ</t>
    </rPh>
    <phoneticPr fontId="24"/>
  </si>
  <si>
    <t>1月</t>
  </si>
  <si>
    <t>救急車年齢別・男女別搬送状況</t>
  </si>
  <si>
    <t>刑法犯</t>
    <rPh sb="0" eb="3">
      <t>ケイホウハン</t>
    </rPh>
    <phoneticPr fontId="24"/>
  </si>
  <si>
    <t>表４</t>
    <rPh sb="0" eb="1">
      <t>ひょう</t>
    </rPh>
    <phoneticPr fontId="28" type="Hiragana"/>
  </si>
  <si>
    <t>救急車事故種別出場件数</t>
  </si>
  <si>
    <t>消防施設の状況</t>
    <rPh sb="5" eb="7">
      <t>じょうきょう</t>
    </rPh>
    <phoneticPr fontId="28" type="Hiragana"/>
  </si>
  <si>
    <t>風呂</t>
  </si>
  <si>
    <t>5月</t>
  </si>
  <si>
    <t>表１３</t>
    <rPh sb="0" eb="1">
      <t>ひょう</t>
    </rPh>
    <phoneticPr fontId="28" type="Hiragana"/>
  </si>
  <si>
    <t>表６</t>
    <rPh sb="0" eb="1">
      <t>ひょう</t>
    </rPh>
    <phoneticPr fontId="28" type="Hiragana"/>
  </si>
  <si>
    <t>主　体　別</t>
    <rPh sb="0" eb="1">
      <t>シュ</t>
    </rPh>
    <rPh sb="2" eb="3">
      <t>カラダ</t>
    </rPh>
    <rPh sb="4" eb="5">
      <t>ベツ</t>
    </rPh>
    <phoneticPr fontId="24"/>
  </si>
  <si>
    <t>目次へ戻る</t>
    <rPh sb="0" eb="2">
      <t>モクジ</t>
    </rPh>
    <rPh sb="3" eb="4">
      <t>モド</t>
    </rPh>
    <phoneticPr fontId="24"/>
  </si>
  <si>
    <t>2～4</t>
  </si>
  <si>
    <t>火災</t>
  </si>
  <si>
    <t>火災発生状況</t>
  </si>
  <si>
    <t>出火原因別火災発生状況</t>
  </si>
  <si>
    <t>交通災害共済</t>
  </si>
  <si>
    <t>表８</t>
    <rPh sb="0" eb="1">
      <t>ひょう</t>
    </rPh>
    <phoneticPr fontId="28" type="Hiragana"/>
  </si>
  <si>
    <t>曜日別交通事故発生状況</t>
  </si>
  <si>
    <t>月</t>
    <rPh sb="0" eb="1">
      <t>ゲツ</t>
    </rPh>
    <phoneticPr fontId="28"/>
  </si>
  <si>
    <t>街路証明燈設置基数</t>
  </si>
  <si>
    <t>自二車</t>
    <rPh sb="0" eb="1">
      <t>ジ</t>
    </rPh>
    <rPh sb="1" eb="2">
      <t>ニ</t>
    </rPh>
    <rPh sb="2" eb="3">
      <t>シャ</t>
    </rPh>
    <phoneticPr fontId="24"/>
  </si>
  <si>
    <t xml:space="preserve">- </t>
  </si>
  <si>
    <t>令和5年</t>
  </si>
  <si>
    <t>表９</t>
    <rPh sb="0" eb="1">
      <t>ひょう</t>
    </rPh>
    <phoneticPr fontId="28" type="Hiragana"/>
  </si>
  <si>
    <t>各年１２月３１日</t>
    <rPh sb="0" eb="2">
      <t>カクネン</t>
    </rPh>
    <rPh sb="4" eb="5">
      <t>ガツ</t>
    </rPh>
    <rPh sb="7" eb="8">
      <t>ニチ</t>
    </rPh>
    <phoneticPr fontId="24"/>
  </si>
  <si>
    <t>地域防犯推進委員任命状況</t>
    <rPh sb="0" eb="12">
      <t>ちいきぼうはんすいしん</t>
    </rPh>
    <phoneticPr fontId="28" type="Hiragana"/>
  </si>
  <si>
    <t>表１０</t>
    <rPh sb="0" eb="1">
      <t>ひょう</t>
    </rPh>
    <phoneticPr fontId="28" type="Hiragana"/>
  </si>
  <si>
    <t>人身事故発生状況</t>
  </si>
  <si>
    <t>傷者数</t>
    <rPh sb="0" eb="1">
      <t>キズ</t>
    </rPh>
    <rPh sb="1" eb="2">
      <t>シャ</t>
    </rPh>
    <rPh sb="2" eb="3">
      <t>スウ</t>
    </rPh>
    <phoneticPr fontId="24"/>
  </si>
  <si>
    <t>その他</t>
    <rPh sb="2" eb="3">
      <t>ホカ</t>
    </rPh>
    <phoneticPr fontId="24"/>
  </si>
  <si>
    <t>表１２</t>
    <rPh sb="0" eb="1">
      <t>ひょう</t>
    </rPh>
    <phoneticPr fontId="28" type="Hiragana"/>
  </si>
  <si>
    <t>知能犯</t>
    <rPh sb="0" eb="3">
      <t>チノウハン</t>
    </rPh>
    <phoneticPr fontId="24"/>
  </si>
  <si>
    <t>主体別･状態別発生状況</t>
  </si>
  <si>
    <t>時間別月別人身事故発生数</t>
  </si>
  <si>
    <t>区分</t>
    <rPh sb="0" eb="2">
      <t>クブン</t>
    </rPh>
    <phoneticPr fontId="24"/>
  </si>
  <si>
    <t>令和元年</t>
    <rPh sb="0" eb="2">
      <t>レイワ</t>
    </rPh>
    <rPh sb="2" eb="3">
      <t>ガン</t>
    </rPh>
    <rPh sb="3" eb="4">
      <t>ネン</t>
    </rPh>
    <phoneticPr fontId="24"/>
  </si>
  <si>
    <t>3</t>
  </si>
  <si>
    <t>その他（不明含）</t>
  </si>
  <si>
    <t>発生総数</t>
    <rPh sb="0" eb="2">
      <t>ハッセイ</t>
    </rPh>
    <rPh sb="2" eb="4">
      <t>ソウスウ</t>
    </rPh>
    <phoneticPr fontId="24"/>
  </si>
  <si>
    <t>（注）高速道路上の事故は除く。</t>
    <rPh sb="1" eb="2">
      <t>チュウ</t>
    </rPh>
    <rPh sb="3" eb="5">
      <t>コウソク</t>
    </rPh>
    <rPh sb="5" eb="7">
      <t>ドウロ</t>
    </rPh>
    <rPh sb="7" eb="8">
      <t>ジョウ</t>
    </rPh>
    <rPh sb="9" eb="11">
      <t>ジコ</t>
    </rPh>
    <rPh sb="12" eb="13">
      <t>ノゾ</t>
    </rPh>
    <phoneticPr fontId="24"/>
  </si>
  <si>
    <t>凶悪犯</t>
    <rPh sb="0" eb="3">
      <t>キョウアクハン</t>
    </rPh>
    <phoneticPr fontId="24"/>
  </si>
  <si>
    <t>粗暴犯</t>
    <rPh sb="0" eb="2">
      <t>ソボウ</t>
    </rPh>
    <rPh sb="2" eb="3">
      <t>ハン</t>
    </rPh>
    <phoneticPr fontId="24"/>
  </si>
  <si>
    <t>損害額</t>
  </si>
  <si>
    <t>強盗</t>
    <rPh sb="0" eb="2">
      <t>ゴウトウ</t>
    </rPh>
    <phoneticPr fontId="24"/>
  </si>
  <si>
    <t>総数</t>
    <rPh sb="0" eb="2">
      <t>ソウスウ</t>
    </rPh>
    <phoneticPr fontId="24"/>
  </si>
  <si>
    <t>殺人</t>
    <rPh sb="0" eb="2">
      <t>サツジン</t>
    </rPh>
    <phoneticPr fontId="24"/>
  </si>
  <si>
    <t>件数</t>
    <rPh sb="0" eb="2">
      <t>ケンスウ</t>
    </rPh>
    <phoneticPr fontId="24"/>
  </si>
  <si>
    <t>(-)</t>
  </si>
  <si>
    <t>放火</t>
    <rPh sb="0" eb="2">
      <t>ホウカ</t>
    </rPh>
    <phoneticPr fontId="24"/>
  </si>
  <si>
    <t>資料　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24"/>
  </si>
  <si>
    <t>時刻</t>
    <rPh sb="0" eb="2">
      <t>ジコク</t>
    </rPh>
    <phoneticPr fontId="24"/>
  </si>
  <si>
    <t>資料　道路安全課</t>
    <rPh sb="0" eb="2">
      <t>シリョウ</t>
    </rPh>
    <rPh sb="3" eb="5">
      <t>ドウロ</t>
    </rPh>
    <rPh sb="5" eb="8">
      <t>アンゼンカ</t>
    </rPh>
    <phoneticPr fontId="24"/>
  </si>
  <si>
    <t>強制性交等</t>
    <rPh sb="0" eb="2">
      <t>キョウセイ</t>
    </rPh>
    <rPh sb="2" eb="4">
      <t>セイコウ</t>
    </rPh>
    <rPh sb="4" eb="5">
      <t>トウ</t>
    </rPh>
    <phoneticPr fontId="24"/>
  </si>
  <si>
    <t>窃盗犯</t>
    <rPh sb="0" eb="3">
      <t>セットウハン</t>
    </rPh>
    <phoneticPr fontId="24"/>
  </si>
  <si>
    <t>風俗犯</t>
    <rPh sb="0" eb="2">
      <t>フウゾク</t>
    </rPh>
    <rPh sb="2" eb="3">
      <t>ハン</t>
    </rPh>
    <phoneticPr fontId="24"/>
  </si>
  <si>
    <t>とばく</t>
    <phoneticPr fontId="24"/>
  </si>
  <si>
    <t>わいせつ</t>
    <phoneticPr fontId="24"/>
  </si>
  <si>
    <t>詐欺</t>
    <rPh sb="0" eb="2">
      <t>サギ</t>
    </rPh>
    <phoneticPr fontId="24"/>
  </si>
  <si>
    <t>その他</t>
    <rPh sb="2" eb="3">
      <t>タ</t>
    </rPh>
    <phoneticPr fontId="24"/>
  </si>
  <si>
    <t>合計</t>
  </si>
  <si>
    <t>触法</t>
    <rPh sb="0" eb="2">
      <t>ショクホウ</t>
    </rPh>
    <phoneticPr fontId="24"/>
  </si>
  <si>
    <t>（注1）（　）は朝霞警察署管内</t>
  </si>
  <si>
    <t>子ども</t>
    <rPh sb="0" eb="1">
      <t>コ</t>
    </rPh>
    <phoneticPr fontId="24"/>
  </si>
  <si>
    <t>表２　非行少年等補導状況（朝霞警察署管内）</t>
    <rPh sb="0" eb="1">
      <t>ヒョウ</t>
    </rPh>
    <rPh sb="3" eb="5">
      <t>ヒコウ</t>
    </rPh>
    <rPh sb="5" eb="7">
      <t>ショウネン</t>
    </rPh>
    <rPh sb="7" eb="8">
      <t>トウ</t>
    </rPh>
    <rPh sb="8" eb="10">
      <t>ホドウ</t>
    </rPh>
    <rPh sb="10" eb="12">
      <t>ジョウキョウ</t>
    </rPh>
    <rPh sb="13" eb="15">
      <t>アサカ</t>
    </rPh>
    <rPh sb="15" eb="17">
      <t>ケイサツ</t>
    </rPh>
    <rPh sb="17" eb="18">
      <t>ショ</t>
    </rPh>
    <rPh sb="18" eb="20">
      <t>カンナイ</t>
    </rPh>
    <phoneticPr fontId="24"/>
  </si>
  <si>
    <t>ぐ犯
不良行為</t>
    <rPh sb="1" eb="2">
      <t>ハン</t>
    </rPh>
    <rPh sb="3" eb="5">
      <t>フリョウ</t>
    </rPh>
    <rPh sb="5" eb="7">
      <t>コウイ</t>
    </rPh>
    <phoneticPr fontId="24"/>
  </si>
  <si>
    <t>特別法犯</t>
    <rPh sb="0" eb="3">
      <t>トクベツホウ</t>
    </rPh>
    <rPh sb="3" eb="4">
      <t>ハン</t>
    </rPh>
    <phoneticPr fontId="24"/>
  </si>
  <si>
    <t>高校生</t>
    <rPh sb="0" eb="3">
      <t>コウコウセイ</t>
    </rPh>
    <phoneticPr fontId="24"/>
  </si>
  <si>
    <t>毒劇物
取締法</t>
    <rPh sb="0" eb="1">
      <t>ドク</t>
    </rPh>
    <rPh sb="1" eb="3">
      <t>ゲキブツ</t>
    </rPh>
    <rPh sb="4" eb="7">
      <t>トリシマリホウ</t>
    </rPh>
    <phoneticPr fontId="24"/>
  </si>
  <si>
    <t>表７　出火原因別火災発生状況</t>
  </si>
  <si>
    <t>平成</t>
  </si>
  <si>
    <t>‐</t>
  </si>
  <si>
    <t>令和</t>
    <rPh sb="0" eb="2">
      <t>レイワ</t>
    </rPh>
    <phoneticPr fontId="24"/>
  </si>
  <si>
    <t>元</t>
    <rPh sb="0" eb="1">
      <t>モト</t>
    </rPh>
    <phoneticPr fontId="24"/>
  </si>
  <si>
    <t>3月</t>
  </si>
  <si>
    <t>無線電話</t>
  </si>
  <si>
    <t>年</t>
    <rPh sb="0" eb="1">
      <t>ネン</t>
    </rPh>
    <phoneticPr fontId="24"/>
  </si>
  <si>
    <t>10月</t>
  </si>
  <si>
    <t>分団
車庫</t>
    <rPh sb="0" eb="2">
      <t>ブンダン</t>
    </rPh>
    <rPh sb="3" eb="5">
      <t>シャコ</t>
    </rPh>
    <phoneticPr fontId="24"/>
  </si>
  <si>
    <t>　　　　可能性がある行為</t>
  </si>
  <si>
    <t>資料　朝霞警察署</t>
    <rPh sb="0" eb="2">
      <t>シリョウ</t>
    </rPh>
    <rPh sb="3" eb="5">
      <t>アサカ</t>
    </rPh>
    <rPh sb="5" eb="8">
      <t>ケイサツショ</t>
    </rPh>
    <phoneticPr fontId="24"/>
  </si>
  <si>
    <t>各年１月１日現在</t>
  </si>
  <si>
    <t>（注1）ぐ犯とは、具体的な犯罪・触法行為ではないが、犯罪・触法行為につながる</t>
    <rPh sb="1" eb="2">
      <t>チュウ</t>
    </rPh>
    <rPh sb="5" eb="6">
      <t>ハン</t>
    </rPh>
    <rPh sb="9" eb="12">
      <t>グタイテキ</t>
    </rPh>
    <rPh sb="13" eb="15">
      <t>ハンザイ</t>
    </rPh>
    <rPh sb="16" eb="18">
      <t>ショクホウ</t>
    </rPh>
    <rPh sb="18" eb="20">
      <t>コウイ</t>
    </rPh>
    <rPh sb="26" eb="28">
      <t>ハンザイ</t>
    </rPh>
    <rPh sb="29" eb="31">
      <t>ショクホウ</t>
    </rPh>
    <rPh sb="31" eb="33">
      <t>コウイ</t>
    </rPh>
    <phoneticPr fontId="24"/>
  </si>
  <si>
    <t>（注2）毒劇物取締法欄の件数は、特別法犯の内書</t>
    <rPh sb="1" eb="2">
      <t>チュウ</t>
    </rPh>
    <rPh sb="4" eb="5">
      <t>ドク</t>
    </rPh>
    <rPh sb="5" eb="7">
      <t>ゲキブツ</t>
    </rPh>
    <rPh sb="7" eb="10">
      <t>トリシマリホウ</t>
    </rPh>
    <rPh sb="10" eb="11">
      <t>ラン</t>
    </rPh>
    <rPh sb="12" eb="14">
      <t>ケンスウ</t>
    </rPh>
    <rPh sb="16" eb="19">
      <t>トクベツホウ</t>
    </rPh>
    <rPh sb="19" eb="20">
      <t>ハン</t>
    </rPh>
    <rPh sb="21" eb="22">
      <t>ナイ</t>
    </rPh>
    <rPh sb="22" eb="23">
      <t>ショ</t>
    </rPh>
    <phoneticPr fontId="24"/>
  </si>
  <si>
    <t>表３　救急車年齢別・男女別搬送状況</t>
  </si>
  <si>
    <t>化学車</t>
    <rPh sb="0" eb="2">
      <t>カガク</t>
    </rPh>
    <rPh sb="2" eb="3">
      <t>シャ</t>
    </rPh>
    <phoneticPr fontId="24"/>
  </si>
  <si>
    <t>各年１２月３１日</t>
  </si>
  <si>
    <t>事故件数</t>
    <rPh sb="0" eb="2">
      <t>ジコ</t>
    </rPh>
    <rPh sb="2" eb="4">
      <t>ケンスウ</t>
    </rPh>
    <phoneticPr fontId="24"/>
  </si>
  <si>
    <t>年齢別</t>
  </si>
  <si>
    <t>令和4年</t>
  </si>
  <si>
    <t>男</t>
  </si>
  <si>
    <t>基数</t>
  </si>
  <si>
    <t>女</t>
  </si>
  <si>
    <t>新生児</t>
  </si>
  <si>
    <t>交通事故</t>
  </si>
  <si>
    <t>乳幼児</t>
  </si>
  <si>
    <t>少年</t>
  </si>
  <si>
    <t>成人</t>
  </si>
  <si>
    <t>高齢者</t>
  </si>
  <si>
    <t>計</t>
  </si>
  <si>
    <t>資料　埼玉県南西部消防局</t>
    <rPh sb="11" eb="12">
      <t>キョク</t>
    </rPh>
    <phoneticPr fontId="24"/>
  </si>
  <si>
    <t>（注1）新生児（生後28日以内の者）</t>
  </si>
  <si>
    <t>（注2）乳幼児（生後29日以上満7歳未満の者）</t>
    <rPh sb="1" eb="2">
      <t>チュウ</t>
    </rPh>
    <phoneticPr fontId="24"/>
  </si>
  <si>
    <t>運転中</t>
    <rPh sb="0" eb="3">
      <t>ウンテンチュウ</t>
    </rPh>
    <phoneticPr fontId="24"/>
  </si>
  <si>
    <t>（注3）少年（満7歳以上満18歳未満の者）</t>
    <rPh sb="1" eb="2">
      <t>チュウ</t>
    </rPh>
    <phoneticPr fontId="24"/>
  </si>
  <si>
    <t>（注4）成人（満18歳以上満65歳未満の者）</t>
    <rPh sb="1" eb="2">
      <t>チュウ</t>
    </rPh>
    <phoneticPr fontId="24"/>
  </si>
  <si>
    <t>（注5）高齢者（満65歳以上の者）</t>
    <rPh sb="1" eb="2">
      <t>チュウ</t>
    </rPh>
    <phoneticPr fontId="24"/>
  </si>
  <si>
    <t>土</t>
    <rPh sb="0" eb="1">
      <t>ド</t>
    </rPh>
    <phoneticPr fontId="28"/>
  </si>
  <si>
    <t>班名</t>
    <rPh sb="0" eb="1">
      <t>ハン</t>
    </rPh>
    <rPh sb="1" eb="2">
      <t>メイ</t>
    </rPh>
    <phoneticPr fontId="24"/>
  </si>
  <si>
    <t>表４　救急車事故種別出場件数</t>
  </si>
  <si>
    <t>種類</t>
  </si>
  <si>
    <t>自然災害</t>
  </si>
  <si>
    <t>（注）（　）は高速道路での件数の内数</t>
    <rPh sb="1" eb="2">
      <t>チュウ</t>
    </rPh>
    <rPh sb="7" eb="9">
      <t>コウソク</t>
    </rPh>
    <rPh sb="9" eb="11">
      <t>ドウロ</t>
    </rPh>
    <rPh sb="13" eb="15">
      <t>ケンスウ</t>
    </rPh>
    <rPh sb="16" eb="17">
      <t>ウチ</t>
    </rPh>
    <rPh sb="17" eb="18">
      <t>スウ</t>
    </rPh>
    <phoneticPr fontId="24"/>
  </si>
  <si>
    <t>-</t>
  </si>
  <si>
    <t>水難</t>
  </si>
  <si>
    <t>労働災害</t>
  </si>
  <si>
    <t>運動競技</t>
  </si>
  <si>
    <t>一般負傷</t>
  </si>
  <si>
    <t>加害</t>
  </si>
  <si>
    <t>自損行為</t>
  </si>
  <si>
    <t>（注2）平成29年刑法改正に伴い「ごうかん」を「強制性交等」に改めた。</t>
    <rPh sb="4" eb="6">
      <t>ヘイセイ</t>
    </rPh>
    <rPh sb="8" eb="9">
      <t>ネン</t>
    </rPh>
    <rPh sb="9" eb="10">
      <t>ケイ</t>
    </rPh>
    <rPh sb="10" eb="13">
      <t>ホウカイセイ</t>
    </rPh>
    <rPh sb="14" eb="15">
      <t>トモナ</t>
    </rPh>
    <rPh sb="24" eb="26">
      <t>キョウセイ</t>
    </rPh>
    <rPh sb="26" eb="28">
      <t>セイコウ</t>
    </rPh>
    <rPh sb="28" eb="29">
      <t>トウ</t>
    </rPh>
    <rPh sb="31" eb="32">
      <t>アラタ</t>
    </rPh>
    <phoneticPr fontId="24"/>
  </si>
  <si>
    <t>4月</t>
  </si>
  <si>
    <t>サイレン</t>
    <phoneticPr fontId="24"/>
  </si>
  <si>
    <t>急病</t>
  </si>
  <si>
    <t>その他</t>
  </si>
  <si>
    <t>資料　埼玉県南西部消防局</t>
    <rPh sb="0" eb="2">
      <t>シリョウ</t>
    </rPh>
    <rPh sb="3" eb="6">
      <t>サイタマケン</t>
    </rPh>
    <rPh sb="6" eb="9">
      <t>ナンセイブ</t>
    </rPh>
    <rPh sb="9" eb="11">
      <t>ショウボウ</t>
    </rPh>
    <rPh sb="11" eb="12">
      <t>キョク</t>
    </rPh>
    <phoneticPr fontId="24"/>
  </si>
  <si>
    <t>表５　消防施設の状況</t>
    <rPh sb="0" eb="1">
      <t>ヒョウ</t>
    </rPh>
    <rPh sb="3" eb="5">
      <t>ショウボウ</t>
    </rPh>
    <rPh sb="5" eb="7">
      <t>シセツ</t>
    </rPh>
    <rPh sb="8" eb="10">
      <t>ジョウキョウ</t>
    </rPh>
    <phoneticPr fontId="24"/>
  </si>
  <si>
    <t>職員及び団員数</t>
    <rPh sb="0" eb="2">
      <t>ショクイン</t>
    </rPh>
    <rPh sb="2" eb="3">
      <t>オヨ</t>
    </rPh>
    <rPh sb="4" eb="6">
      <t>ダンイン</t>
    </rPh>
    <rPh sb="6" eb="7">
      <t>スウ</t>
    </rPh>
    <phoneticPr fontId="24"/>
  </si>
  <si>
    <t>署所数</t>
    <rPh sb="0" eb="1">
      <t>ショ</t>
    </rPh>
    <rPh sb="1" eb="2">
      <t>ショ</t>
    </rPh>
    <rPh sb="2" eb="3">
      <t>スウ</t>
    </rPh>
    <phoneticPr fontId="24"/>
  </si>
  <si>
    <t>普通
ポンプ車</t>
    <rPh sb="0" eb="2">
      <t>フツウ</t>
    </rPh>
    <rPh sb="6" eb="7">
      <t>シャ</t>
    </rPh>
    <phoneticPr fontId="24"/>
  </si>
  <si>
    <t>水槽付
ポンプ車</t>
    <rPh sb="0" eb="2">
      <t>スイソウ</t>
    </rPh>
    <rPh sb="2" eb="3">
      <t>ツキ</t>
    </rPh>
    <rPh sb="7" eb="8">
      <t>シャ</t>
    </rPh>
    <phoneticPr fontId="24"/>
  </si>
  <si>
    <t>(5)</t>
  </si>
  <si>
    <t>ハシゴ車</t>
    <rPh sb="3" eb="4">
      <t>シャ</t>
    </rPh>
    <phoneticPr fontId="24"/>
  </si>
  <si>
    <t>歩行者</t>
    <rPh sb="0" eb="3">
      <t>ホコウシャ</t>
    </rPh>
    <phoneticPr fontId="24"/>
  </si>
  <si>
    <t>機材車</t>
    <rPh sb="0" eb="2">
      <t>キザイ</t>
    </rPh>
    <rPh sb="2" eb="3">
      <t>シャ</t>
    </rPh>
    <phoneticPr fontId="24"/>
  </si>
  <si>
    <t>(27)</t>
  </si>
  <si>
    <t>救急車</t>
    <rPh sb="0" eb="3">
      <t>キュウキュウシャ</t>
    </rPh>
    <phoneticPr fontId="24"/>
  </si>
  <si>
    <t>消防署</t>
    <rPh sb="0" eb="3">
      <t>ショウボウショ</t>
    </rPh>
    <phoneticPr fontId="24"/>
  </si>
  <si>
    <t>指令車</t>
    <rPh sb="0" eb="2">
      <t>シレイ</t>
    </rPh>
    <rPh sb="2" eb="3">
      <t>シャ</t>
    </rPh>
    <phoneticPr fontId="24"/>
  </si>
  <si>
    <t>救助
工作車</t>
    <rPh sb="0" eb="2">
      <t>キュウジョ</t>
    </rPh>
    <rPh sb="3" eb="6">
      <t>コウサクシャ</t>
    </rPh>
    <phoneticPr fontId="24"/>
  </si>
  <si>
    <t>望楼</t>
    <rPh sb="0" eb="2">
      <t>ボウロウ</t>
    </rPh>
    <phoneticPr fontId="24"/>
  </si>
  <si>
    <t>基地局</t>
  </si>
  <si>
    <t>移動局</t>
  </si>
  <si>
    <t>資料　埼玉県南西部消防局・危機管理室</t>
    <rPh sb="0" eb="2">
      <t>シリョウ</t>
    </rPh>
    <rPh sb="3" eb="6">
      <t>サイタマケン</t>
    </rPh>
    <rPh sb="6" eb="9">
      <t>ナンセイブ</t>
    </rPh>
    <rPh sb="9" eb="11">
      <t>ショウボウ</t>
    </rPh>
    <rPh sb="11" eb="12">
      <t>キョク</t>
    </rPh>
    <rPh sb="13" eb="15">
      <t>キキ</t>
    </rPh>
    <rPh sb="15" eb="17">
      <t>カンリ</t>
    </rPh>
    <rPh sb="17" eb="18">
      <t>シツ</t>
    </rPh>
    <phoneticPr fontId="24"/>
  </si>
  <si>
    <t>令和6年</t>
    <phoneticPr fontId="24"/>
  </si>
  <si>
    <t>車載 9 　　　携帯38</t>
  </si>
  <si>
    <t>同乗中</t>
    <rPh sb="0" eb="3">
      <t>ドウジョウチュウ</t>
    </rPh>
    <phoneticPr fontId="24"/>
  </si>
  <si>
    <t>消防団</t>
    <rPh sb="0" eb="3">
      <t>ショウボウダン</t>
    </rPh>
    <phoneticPr fontId="24"/>
  </si>
  <si>
    <t>車載 8　
携帯18</t>
  </si>
  <si>
    <t>タバコ</t>
  </si>
  <si>
    <t>表６　火災発生状況</t>
  </si>
  <si>
    <t>区分</t>
  </si>
  <si>
    <t>総数</t>
  </si>
  <si>
    <t>建物</t>
  </si>
  <si>
    <t>車両</t>
  </si>
  <si>
    <t>件数</t>
  </si>
  <si>
    <t>焼失
床面積</t>
  </si>
  <si>
    <t>令和</t>
    <rPh sb="0" eb="2">
      <t>レイワ</t>
    </rPh>
    <phoneticPr fontId="28"/>
  </si>
  <si>
    <t>焼失
表面積</t>
  </si>
  <si>
    <t>千円</t>
  </si>
  <si>
    <t>㎡</t>
  </si>
  <si>
    <t>令和元年</t>
    <rPh sb="0" eb="2">
      <t>レイワ</t>
    </rPh>
    <rPh sb="2" eb="3">
      <t>ガン</t>
    </rPh>
    <phoneticPr fontId="24"/>
  </si>
  <si>
    <t>2年</t>
  </si>
  <si>
    <t>2月</t>
  </si>
  <si>
    <t>(19)</t>
  </si>
  <si>
    <t>6月</t>
  </si>
  <si>
    <t>7月</t>
  </si>
  <si>
    <t>天ぷら鍋</t>
  </si>
  <si>
    <t>8月</t>
  </si>
  <si>
    <t>9月</t>
  </si>
  <si>
    <t>11月</t>
  </si>
  <si>
    <t>12月</t>
  </si>
  <si>
    <t>令和5年</t>
    <phoneticPr fontId="24"/>
  </si>
  <si>
    <t>共済見舞金</t>
  </si>
  <si>
    <t>原付車</t>
    <rPh sb="0" eb="2">
      <t>ゲンツキ</t>
    </rPh>
    <rPh sb="2" eb="3">
      <t>シャ</t>
    </rPh>
    <phoneticPr fontId="24"/>
  </si>
  <si>
    <t>火遊び</t>
  </si>
  <si>
    <t>（白子北地区）</t>
  </si>
  <si>
    <t>たき火</t>
  </si>
  <si>
    <t>石油ストーブ（電気ストーブ含）</t>
  </si>
  <si>
    <t>表１１　曜日別交通事故発生状況</t>
    <rPh sb="0" eb="1">
      <t>ヒョウ</t>
    </rPh>
    <rPh sb="4" eb="6">
      <t>ヨウビ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24"/>
  </si>
  <si>
    <t>電気器具</t>
  </si>
  <si>
    <t>コンロ</t>
  </si>
  <si>
    <t>花火</t>
  </si>
  <si>
    <t>6～8</t>
  </si>
  <si>
    <t>金</t>
    <rPh sb="0" eb="1">
      <t>キン</t>
    </rPh>
    <phoneticPr fontId="28"/>
  </si>
  <si>
    <t>表８　街路照明燈設置基数</t>
    <rPh sb="0" eb="1">
      <t>ヒョウ</t>
    </rPh>
    <rPh sb="3" eb="5">
      <t>ガイロ</t>
    </rPh>
    <rPh sb="5" eb="7">
      <t>ショウメイ</t>
    </rPh>
    <rPh sb="7" eb="8">
      <t>ヒ</t>
    </rPh>
    <rPh sb="8" eb="10">
      <t>セッチ</t>
    </rPh>
    <rPh sb="10" eb="12">
      <t>キスウ</t>
    </rPh>
    <phoneticPr fontId="24"/>
  </si>
  <si>
    <t>各年３月３１日</t>
    <rPh sb="0" eb="2">
      <t>カクネン</t>
    </rPh>
    <rPh sb="3" eb="4">
      <t>ガツ</t>
    </rPh>
    <rPh sb="6" eb="7">
      <t>ニチ</t>
    </rPh>
    <phoneticPr fontId="24"/>
  </si>
  <si>
    <t>年次</t>
  </si>
  <si>
    <t>表９　地域防犯推進委員任命状況</t>
    <rPh sb="0" eb="1">
      <t>ヒョウ</t>
    </rPh>
    <rPh sb="3" eb="5">
      <t>チイキ</t>
    </rPh>
    <rPh sb="5" eb="7">
      <t>ボウハン</t>
    </rPh>
    <rPh sb="7" eb="9">
      <t>スイシン</t>
    </rPh>
    <rPh sb="9" eb="11">
      <t>イイン</t>
    </rPh>
    <rPh sb="11" eb="13">
      <t>ニンメイ</t>
    </rPh>
    <rPh sb="13" eb="15">
      <t>ジョウキョウ</t>
    </rPh>
    <phoneticPr fontId="24"/>
  </si>
  <si>
    <t>（新倉北地区）</t>
  </si>
  <si>
    <t>（下新倉地区）</t>
  </si>
  <si>
    <t>（白子南地区）</t>
  </si>
  <si>
    <t>委員数</t>
    <rPh sb="0" eb="3">
      <t>イインスウ</t>
    </rPh>
    <phoneticPr fontId="24"/>
  </si>
  <si>
    <t>資料　危機管理室</t>
    <rPh sb="0" eb="2">
      <t>シリョウ</t>
    </rPh>
    <rPh sb="3" eb="5">
      <t>キキ</t>
    </rPh>
    <rPh sb="5" eb="7">
      <t>カンリ</t>
    </rPh>
    <rPh sb="7" eb="8">
      <t>シツ</t>
    </rPh>
    <phoneticPr fontId="24"/>
  </si>
  <si>
    <t>表１０　人身事故発生状況</t>
    <rPh sb="0" eb="1">
      <t>ヒョウ</t>
    </rPh>
    <rPh sb="4" eb="6">
      <t>ジンシン</t>
    </rPh>
    <rPh sb="6" eb="8">
      <t>ジコ</t>
    </rPh>
    <rPh sb="8" eb="10">
      <t>ハッセイ</t>
    </rPh>
    <rPh sb="10" eb="12">
      <t>ジョウキョウ</t>
    </rPh>
    <phoneticPr fontId="24"/>
  </si>
  <si>
    <t>各年１２月３１日</t>
    <rPh sb="0" eb="1">
      <t>カク</t>
    </rPh>
    <rPh sb="1" eb="2">
      <t>ネン</t>
    </rPh>
    <rPh sb="4" eb="5">
      <t>ガツ</t>
    </rPh>
    <rPh sb="7" eb="8">
      <t>ニチ</t>
    </rPh>
    <phoneticPr fontId="28"/>
  </si>
  <si>
    <t>負傷者数</t>
    <rPh sb="0" eb="3">
      <t>フショウシャ</t>
    </rPh>
    <rPh sb="3" eb="4">
      <t>スウ</t>
    </rPh>
    <phoneticPr fontId="24"/>
  </si>
  <si>
    <t>平成</t>
    <rPh sb="0" eb="2">
      <t>ヘイセイ</t>
    </rPh>
    <phoneticPr fontId="24"/>
  </si>
  <si>
    <t>(22)</t>
  </si>
  <si>
    <t>(56)</t>
  </si>
  <si>
    <t>8～10</t>
  </si>
  <si>
    <t>資料　埼玉県警察本部交通部</t>
    <rPh sb="0" eb="2">
      <t>シリョウ</t>
    </rPh>
    <rPh sb="3" eb="6">
      <t>サイタマケン</t>
    </rPh>
    <rPh sb="6" eb="10">
      <t>ケイサツ</t>
    </rPh>
    <rPh sb="10" eb="13">
      <t>コウツ</t>
    </rPh>
    <phoneticPr fontId="24"/>
  </si>
  <si>
    <t>元</t>
    <rPh sb="0" eb="1">
      <t>ガン</t>
    </rPh>
    <phoneticPr fontId="28"/>
  </si>
  <si>
    <t>(36)</t>
  </si>
  <si>
    <t>年</t>
    <rPh sb="0" eb="1">
      <t>ネン</t>
    </rPh>
    <phoneticPr fontId="28"/>
  </si>
  <si>
    <t>(6)</t>
  </si>
  <si>
    <t>(12)</t>
  </si>
  <si>
    <t>10～12</t>
    <phoneticPr fontId="24"/>
  </si>
  <si>
    <t>(11)</t>
  </si>
  <si>
    <t>(8)</t>
  </si>
  <si>
    <t>　曜日別
区分</t>
    <rPh sb="1" eb="3">
      <t>ヨウビ</t>
    </rPh>
    <rPh sb="3" eb="4">
      <t>ベツ</t>
    </rPh>
    <rPh sb="7" eb="9">
      <t>クブン</t>
    </rPh>
    <phoneticPr fontId="28"/>
  </si>
  <si>
    <t>日</t>
    <rPh sb="0" eb="1">
      <t>ニチ</t>
    </rPh>
    <phoneticPr fontId="28"/>
  </si>
  <si>
    <t>火</t>
    <rPh sb="0" eb="1">
      <t>カ</t>
    </rPh>
    <phoneticPr fontId="28"/>
  </si>
  <si>
    <t>水</t>
    <rPh sb="0" eb="1">
      <t>スイ</t>
    </rPh>
    <phoneticPr fontId="28"/>
  </si>
  <si>
    <t>木</t>
    <rPh sb="0" eb="1">
      <t>モク</t>
    </rPh>
    <phoneticPr fontId="28"/>
  </si>
  <si>
    <t>合計</t>
    <rPh sb="0" eb="2">
      <t>ゴウケイ</t>
    </rPh>
    <phoneticPr fontId="28"/>
  </si>
  <si>
    <t>自転車</t>
    <rPh sb="0" eb="3">
      <t>ジテンシャ</t>
    </rPh>
    <phoneticPr fontId="24"/>
  </si>
  <si>
    <t>構成率</t>
    <rPh sb="0" eb="3">
      <t>コウセイリツ</t>
    </rPh>
    <phoneticPr fontId="28"/>
  </si>
  <si>
    <t>件　数</t>
    <rPh sb="0" eb="1">
      <t>ケン</t>
    </rPh>
    <rPh sb="2" eb="3">
      <t>カズ</t>
    </rPh>
    <phoneticPr fontId="28"/>
  </si>
  <si>
    <t>死者数</t>
    <rPh sb="0" eb="3">
      <t>シシャスウ</t>
    </rPh>
    <phoneticPr fontId="28"/>
  </si>
  <si>
    <t>傷者数</t>
    <rPh sb="0" eb="1">
      <t>ショウ</t>
    </rPh>
    <rPh sb="1" eb="2">
      <t>シャ</t>
    </rPh>
    <rPh sb="2" eb="3">
      <t>スウ</t>
    </rPh>
    <phoneticPr fontId="28"/>
  </si>
  <si>
    <t>資料　戸籍住民課</t>
  </si>
  <si>
    <t>令和５年１２月３１日</t>
    <rPh sb="0" eb="2">
      <t>'レイワ</t>
    </rPh>
    <rPh sb="3" eb="4">
      <t>ネン</t>
    </rPh>
    <rPh sb="6" eb="7">
      <t>ガツ</t>
    </rPh>
    <rPh sb="9" eb="10">
      <t>ニチ</t>
    </rPh>
    <phoneticPr fontId="28"/>
  </si>
  <si>
    <t>（注）高速道路上の事故は除く。</t>
    <rPh sb="1" eb="2">
      <t>チュウ</t>
    </rPh>
    <rPh sb="3" eb="5">
      <t>コウソク</t>
    </rPh>
    <rPh sb="5" eb="7">
      <t>ドウロ</t>
    </rPh>
    <rPh sb="7" eb="8">
      <t>ジョウ</t>
    </rPh>
    <rPh sb="9" eb="11">
      <t>ジコ</t>
    </rPh>
    <rPh sb="12" eb="13">
      <t>ノゾ</t>
    </rPh>
    <phoneticPr fontId="28"/>
  </si>
  <si>
    <t>表１２　主体別･状態別発生状況</t>
    <rPh sb="0" eb="1">
      <t>ヒョウ</t>
    </rPh>
    <rPh sb="4" eb="6">
      <t>シュタイ</t>
    </rPh>
    <rPh sb="6" eb="7">
      <t>ベツ</t>
    </rPh>
    <rPh sb="8" eb="10">
      <t>ジョウタイ</t>
    </rPh>
    <rPh sb="10" eb="11">
      <t>ベツ</t>
    </rPh>
    <rPh sb="11" eb="13">
      <t>ハッセイ</t>
    </rPh>
    <rPh sb="13" eb="15">
      <t>ジョウキョウ</t>
    </rPh>
    <phoneticPr fontId="24"/>
  </si>
  <si>
    <t>　　　　　　主体
　　　　　　状態
　区分</t>
    <rPh sb="6" eb="8">
      <t>シュタイ</t>
    </rPh>
    <rPh sb="15" eb="17">
      <t>ジョウタイ</t>
    </rPh>
    <rPh sb="20" eb="22">
      <t>クブン</t>
    </rPh>
    <phoneticPr fontId="24"/>
  </si>
  <si>
    <t>状　態　別</t>
    <rPh sb="0" eb="1">
      <t>ジョウ</t>
    </rPh>
    <rPh sb="2" eb="3">
      <t>タイ</t>
    </rPh>
    <rPh sb="4" eb="5">
      <t>ベツ</t>
    </rPh>
    <phoneticPr fontId="24"/>
  </si>
  <si>
    <t>高齢者</t>
    <rPh sb="0" eb="3">
      <t>コウレイシャ</t>
    </rPh>
    <phoneticPr fontId="24"/>
  </si>
  <si>
    <t>自動車</t>
    <rPh sb="0" eb="3">
      <t>ジドウシャ</t>
    </rPh>
    <phoneticPr fontId="24"/>
  </si>
  <si>
    <t>傷者数</t>
    <rPh sb="0" eb="1">
      <t>ショウ</t>
    </rPh>
    <rPh sb="1" eb="2">
      <t>シャ</t>
    </rPh>
    <rPh sb="2" eb="3">
      <t>スウ</t>
    </rPh>
    <phoneticPr fontId="24"/>
  </si>
  <si>
    <t>表１３　時間別・月別人身事故発生数</t>
    <rPh sb="0" eb="1">
      <t>ヒョウ</t>
    </rPh>
    <rPh sb="4" eb="7">
      <t>ジカンベツ</t>
    </rPh>
    <rPh sb="8" eb="10">
      <t>ツキベツ</t>
    </rPh>
    <rPh sb="10" eb="12">
      <t>ジンシン</t>
    </rPh>
    <rPh sb="12" eb="14">
      <t>ジコ</t>
    </rPh>
    <rPh sb="14" eb="17">
      <t>ハッセイスウ</t>
    </rPh>
    <phoneticPr fontId="24"/>
  </si>
  <si>
    <t>時間別発生件数</t>
    <rPh sb="0" eb="3">
      <t>ジカンベツ</t>
    </rPh>
    <rPh sb="3" eb="5">
      <t>ハッセイ</t>
    </rPh>
    <rPh sb="5" eb="7">
      <t>ケンスウ</t>
    </rPh>
    <phoneticPr fontId="24"/>
  </si>
  <si>
    <t>月別発生状況</t>
    <rPh sb="0" eb="2">
      <t>ツキベツ</t>
    </rPh>
    <rPh sb="2" eb="4">
      <t>ハッセイ</t>
    </rPh>
    <rPh sb="4" eb="6">
      <t>ジョウキョウ</t>
    </rPh>
    <phoneticPr fontId="24"/>
  </si>
  <si>
    <t>死者数</t>
    <rPh sb="0" eb="3">
      <t>シシャスウ</t>
    </rPh>
    <phoneticPr fontId="24"/>
  </si>
  <si>
    <t>死傷者計</t>
    <rPh sb="0" eb="3">
      <t>シショウシャ</t>
    </rPh>
    <rPh sb="3" eb="4">
      <t>ケイ</t>
    </rPh>
    <phoneticPr fontId="24"/>
  </si>
  <si>
    <t>月</t>
    <rPh sb="0" eb="1">
      <t>ツキ</t>
    </rPh>
    <phoneticPr fontId="24"/>
  </si>
  <si>
    <t>死者数</t>
    <rPh sb="0" eb="2">
      <t>シシャ</t>
    </rPh>
    <rPh sb="2" eb="3">
      <t>スウ</t>
    </rPh>
    <phoneticPr fontId="24"/>
  </si>
  <si>
    <t>0～2</t>
  </si>
  <si>
    <t>4～6</t>
  </si>
  <si>
    <t>12～14</t>
    <phoneticPr fontId="24"/>
  </si>
  <si>
    <t>14～16</t>
    <phoneticPr fontId="24"/>
  </si>
  <si>
    <t>16～18</t>
    <phoneticPr fontId="24"/>
  </si>
  <si>
    <t>18～20</t>
    <phoneticPr fontId="24"/>
  </si>
  <si>
    <t>20～22</t>
    <phoneticPr fontId="24"/>
  </si>
  <si>
    <t>22～24</t>
    <phoneticPr fontId="24"/>
  </si>
  <si>
    <t>計</t>
    <rPh sb="0" eb="1">
      <t>ケイ</t>
    </rPh>
    <phoneticPr fontId="24"/>
  </si>
  <si>
    <t>令和５年１２月３１日</t>
    <rPh sb="0" eb="2">
      <t>レイワ</t>
    </rPh>
    <rPh sb="3" eb="4">
      <t>トシ</t>
    </rPh>
    <rPh sb="6" eb="7">
      <t>ツキ</t>
    </rPh>
    <rPh sb="9" eb="10">
      <t>ヒ</t>
    </rPh>
    <phoneticPr fontId="24"/>
  </si>
  <si>
    <t>表１４　交通災害共済</t>
  </si>
  <si>
    <t>年度</t>
  </si>
  <si>
    <t>加入者数</t>
  </si>
  <si>
    <t>金額
(千円)</t>
  </si>
  <si>
    <t>年度</t>
    <rPh sb="0" eb="2">
      <t>ネンド</t>
    </rPh>
    <phoneticPr fontId="28"/>
  </si>
  <si>
    <t>平成29年</t>
    <rPh sb="0" eb="2">
      <t>ヘイセイ</t>
    </rPh>
    <rPh sb="4" eb="5">
      <t>ネン</t>
    </rPh>
    <phoneticPr fontId="31"/>
  </si>
  <si>
    <t>令和元年</t>
    <rPh sb="0" eb="2">
      <t>レイワ</t>
    </rPh>
    <rPh sb="2" eb="3">
      <t>ガン</t>
    </rPh>
    <rPh sb="3" eb="4">
      <t>ネン</t>
    </rPh>
    <phoneticPr fontId="31"/>
  </si>
  <si>
    <t>5</t>
    <phoneticPr fontId="31"/>
  </si>
  <si>
    <t>平成30年</t>
    <rPh sb="0" eb="2">
      <t>ヘイセイ</t>
    </rPh>
    <rPh sb="4" eb="5">
      <t>ネン</t>
    </rPh>
    <phoneticPr fontId="24"/>
  </si>
  <si>
    <t>令和7年</t>
  </si>
  <si>
    <t>令和7年</t>
    <rPh sb="0" eb="2">
      <t>レイワ</t>
    </rPh>
    <rPh sb="3" eb="4">
      <t>ネン</t>
    </rPh>
    <phoneticPr fontId="33"/>
  </si>
  <si>
    <t>車載 8
携帯18</t>
    <phoneticPr fontId="33"/>
  </si>
  <si>
    <t>令和6年</t>
  </si>
  <si>
    <t>平成29年</t>
    <rPh sb="0" eb="2">
      <t>ヘイセイ</t>
    </rPh>
    <rPh sb="4" eb="5">
      <t>ネン</t>
    </rPh>
    <phoneticPr fontId="24"/>
  </si>
  <si>
    <t>令和６年３月３１日　(単位　人)</t>
    <rPh sb="0" eb="2">
      <t>レイワ</t>
    </rPh>
    <rPh sb="3" eb="4">
      <t>ネン</t>
    </rPh>
    <rPh sb="5" eb="6">
      <t>ガツ</t>
    </rPh>
    <rPh sb="8" eb="9">
      <t>ニチ</t>
    </rPh>
    <rPh sb="11" eb="13">
      <t>タンイ</t>
    </rPh>
    <rPh sb="14" eb="15">
      <t>ニン</t>
    </rPh>
    <phoneticPr fontId="33"/>
  </si>
  <si>
    <t>１班</t>
    <rPh sb="1" eb="2">
      <t>ハン</t>
    </rPh>
    <phoneticPr fontId="33"/>
  </si>
  <si>
    <t>２班</t>
    <rPh sb="1" eb="2">
      <t>ハン</t>
    </rPh>
    <phoneticPr fontId="33"/>
  </si>
  <si>
    <t>３班</t>
    <rPh sb="1" eb="2">
      <t>ハン</t>
    </rPh>
    <phoneticPr fontId="33"/>
  </si>
  <si>
    <t>４班</t>
    <rPh sb="1" eb="2">
      <t>ハン</t>
    </rPh>
    <phoneticPr fontId="33"/>
  </si>
  <si>
    <t>５班</t>
    <rPh sb="1" eb="2">
      <t>ハン</t>
    </rPh>
    <phoneticPr fontId="33"/>
  </si>
  <si>
    <t>合計</t>
    <rPh sb="0" eb="2">
      <t>ゴウケイ</t>
    </rPh>
    <phoneticPr fontId="33"/>
  </si>
  <si>
    <t>（新倉南地区）</t>
    <rPh sb="1" eb="3">
      <t>ニイクラ</t>
    </rPh>
    <rPh sb="3" eb="4">
      <t>ミナミ</t>
    </rPh>
    <rPh sb="4" eb="6">
      <t>チク</t>
    </rPh>
    <phoneticPr fontId="33"/>
  </si>
  <si>
    <t>年</t>
    <rPh sb="0" eb="1">
      <t>ネン</t>
    </rPh>
    <phoneticPr fontId="28"/>
  </si>
  <si>
    <t>(21)</t>
  </si>
  <si>
    <t>令和６年１２月３１日</t>
    <rPh sb="0" eb="2">
      <t>'レイワネ</t>
    </rPh>
    <rPh sb="3" eb="4">
      <t>ネンガ</t>
    </rPh>
    <rPh sb="6" eb="7">
      <t>ガツニ</t>
    </rPh>
    <rPh sb="9" eb="10">
      <t>ニチ</t>
    </rPh>
    <phoneticPr fontId="28"/>
  </si>
  <si>
    <t>　曜日別
区分</t>
    <rPh sb="1" eb="3">
      <t>ヨウビベ</t>
    </rPh>
    <rPh sb="3" eb="4">
      <t>ベツク</t>
    </rPh>
    <rPh sb="7" eb="9">
      <t>クブン</t>
    </rPh>
    <phoneticPr fontId="28"/>
  </si>
  <si>
    <t>件　数</t>
    <rPh sb="0" eb="1">
      <t>ケンカ</t>
    </rPh>
    <rPh sb="2" eb="3">
      <t>カズ</t>
    </rPh>
    <phoneticPr fontId="28"/>
  </si>
  <si>
    <t>傷者数</t>
    <rPh sb="0" eb="1">
      <t>ショウシ</t>
    </rPh>
    <rPh sb="1" eb="2">
      <t>シャス</t>
    </rPh>
    <rPh sb="2" eb="3">
      <t>スウ</t>
    </rPh>
    <phoneticPr fontId="28"/>
  </si>
  <si>
    <t>令和5年</t>
    <rPh sb="0" eb="2">
      <t>レイワネ</t>
    </rPh>
    <rPh sb="3" eb="4">
      <t>ネン</t>
    </rPh>
    <phoneticPr fontId="24"/>
  </si>
  <si>
    <t>令和6年</t>
    <rPh sb="0" eb="2">
      <t>レイワネ</t>
    </rPh>
    <rPh sb="3" eb="4">
      <t>ネン</t>
    </rPh>
    <phoneticPr fontId="24"/>
  </si>
  <si>
    <t>令和６年１２月３１日</t>
    <rPh sb="0" eb="2">
      <t>レイワト</t>
    </rPh>
    <rPh sb="3" eb="4">
      <t>トシツ</t>
    </rPh>
    <rPh sb="6" eb="7">
      <t>ツキヒ</t>
    </rPh>
    <rPh sb="9" eb="10">
      <t>ヒ</t>
    </rPh>
    <phoneticPr fontId="24"/>
  </si>
  <si>
    <t>時間別発生件数</t>
    <rPh sb="0" eb="3">
      <t>ジカンベツハ</t>
    </rPh>
    <rPh sb="3" eb="5">
      <t>ハッセイケ</t>
    </rPh>
    <rPh sb="5" eb="7">
      <t>ケンスウ</t>
    </rPh>
    <phoneticPr fontId="24"/>
  </si>
  <si>
    <t>月別発生状況</t>
    <rPh sb="0" eb="2">
      <t>ツキベツハ</t>
    </rPh>
    <rPh sb="2" eb="4">
      <t>ハッセイジ</t>
    </rPh>
    <rPh sb="4" eb="6">
      <t>ジョウキョウ</t>
    </rPh>
    <phoneticPr fontId="24"/>
  </si>
  <si>
    <t>傷者数</t>
    <rPh sb="0" eb="1">
      <t>キズシ</t>
    </rPh>
    <rPh sb="1" eb="2">
      <t>シャス</t>
    </rPh>
    <rPh sb="2" eb="3">
      <t>スウ</t>
    </rPh>
    <phoneticPr fontId="24"/>
  </si>
  <si>
    <t>死傷者計</t>
    <rPh sb="0" eb="3">
      <t>シショウシャケ</t>
    </rPh>
    <rPh sb="3" eb="4">
      <t>ケイ</t>
    </rPh>
    <phoneticPr fontId="24"/>
  </si>
  <si>
    <t>死者数</t>
    <rPh sb="0" eb="2">
      <t>シシャス</t>
    </rPh>
    <rPh sb="2" eb="3">
      <t>スウ</t>
    </rPh>
    <phoneticPr fontId="24"/>
  </si>
  <si>
    <t>傷者数</t>
    <rPh sb="0" eb="1">
      <t>ショウシ</t>
    </rPh>
    <rPh sb="1" eb="2">
      <t>シャス</t>
    </rPh>
    <rPh sb="2" eb="3">
      <t>スウ</t>
    </rPh>
    <phoneticPr fontId="24"/>
  </si>
  <si>
    <t>10～12</t>
  </si>
  <si>
    <t>12～14</t>
  </si>
  <si>
    <t>14～16</t>
  </si>
  <si>
    <t>16～18</t>
  </si>
  <si>
    <t>18～20</t>
  </si>
  <si>
    <t>20～22</t>
  </si>
  <si>
    <t>22～24</t>
  </si>
  <si>
    <t>年度</t>
    <rPh sb="0" eb="2">
      <t>ネンド</t>
    </rPh>
    <phoneticPr fontId="24"/>
  </si>
  <si>
    <t>年</t>
    <rPh sb="0" eb="1">
      <t>ネン</t>
    </rPh>
    <phoneticPr fontId="24"/>
  </si>
  <si>
    <t>年</t>
    <rPh sb="0" eb="1">
      <t>ネン</t>
    </rPh>
    <phoneticPr fontId="24"/>
  </si>
  <si>
    <t>-</t>
    <phoneticPr fontId="24"/>
  </si>
  <si>
    <t>平成30年</t>
    <phoneticPr fontId="24"/>
  </si>
  <si>
    <t>3年</t>
    <phoneticPr fontId="24"/>
  </si>
  <si>
    <t>4年</t>
    <phoneticPr fontId="24"/>
  </si>
  <si>
    <t>性的姿態撮影等処罰法</t>
    <rPh sb="0" eb="10">
      <t>セイテキシタイサツエイトウショバツホウ</t>
    </rPh>
    <phoneticPr fontId="24"/>
  </si>
  <si>
    <t>（注3）令和5年7月13日から性的姿態撮影等処罰法施行</t>
    <rPh sb="4" eb="6">
      <t>レイワ</t>
    </rPh>
    <rPh sb="7" eb="8">
      <t>ネン</t>
    </rPh>
    <rPh sb="9" eb="10">
      <t>ガツ</t>
    </rPh>
    <rPh sb="12" eb="13">
      <t>ニチ</t>
    </rPh>
    <rPh sb="15" eb="25">
      <t>セイテキシタイサツエイトウショバツホウ</t>
    </rPh>
    <rPh sb="25" eb="27">
      <t>シコウ</t>
    </rPh>
    <phoneticPr fontId="24"/>
  </si>
  <si>
    <t>‐</t>
    <phoneticPr fontId="28"/>
  </si>
  <si>
    <t>-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</si>
</sst>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\(#,##0\)"/>
    <numFmt numFmtId="178" formatCode="&quot;平成&quot;General&quot;年&quot;"/>
    <numFmt numFmtId="179" formatCode="#,##0_ "/>
    <numFmt numFmtId="180" formatCode="0_);[Red]\(0\)"/>
    <numFmt numFmtId="181" formatCode="General&quot;年&quot;"/>
    <numFmt numFmtId="182" formatCode="0_ "/>
    <numFmt numFmtId="183" formatCode="0_);\(0\)"/>
    <numFmt numFmtId="184" formatCode="0.0%"/>
    <numFmt numFmtId="185" formatCode="#,##0_);\(#,##0\)"/>
  </numFmts>
  <fonts count="35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9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9" fillId="0" borderId="0"/>
    <xf numFmtId="0" fontId="11" fillId="7" borderId="0" applyNumberFormat="0" applyBorder="0" applyAlignment="0" applyProtection="0">
      <alignment vertical="center"/>
    </xf>
  </cellStyleXfs>
  <cellXfs count="311">
    <xf numFmtId="0" fontId="0" fillId="0" borderId="0" xfId="0"/>
    <xf numFmtId="0" fontId="19" fillId="0" borderId="0" xfId="0" applyFont="1"/>
    <xf numFmtId="0" fontId="0" fillId="1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30" applyBorder="1" applyAlignment="1" applyProtection="1"/>
    <xf numFmtId="0" fontId="20" fillId="0" borderId="0" xfId="0" applyFont="1"/>
    <xf numFmtId="176" fontId="20" fillId="0" borderId="0" xfId="36" applyNumberFormat="1" applyFont="1" applyAlignment="1">
      <alignment vertical="center"/>
    </xf>
    <xf numFmtId="177" fontId="20" fillId="0" borderId="0" xfId="36" applyNumberFormat="1" applyFont="1" applyAlignment="1">
      <alignment vertical="center"/>
    </xf>
    <xf numFmtId="0" fontId="6" fillId="0" borderId="0" xfId="30" applyAlignment="1" applyProtection="1"/>
    <xf numFmtId="0" fontId="21" fillId="0" borderId="0" xfId="0" applyFont="1"/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right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right" vertical="center"/>
    </xf>
    <xf numFmtId="179" fontId="20" fillId="0" borderId="0" xfId="0" applyNumberFormat="1" applyFont="1"/>
    <xf numFmtId="179" fontId="20" fillId="0" borderId="0" xfId="0" applyNumberFormat="1" applyFont="1" applyProtection="1">
      <protection locked="0"/>
    </xf>
    <xf numFmtId="179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20" fillId="0" borderId="14" xfId="0" applyFont="1" applyBorder="1"/>
    <xf numFmtId="0" fontId="20" fillId="0" borderId="18" xfId="0" applyFont="1" applyBorder="1"/>
    <xf numFmtId="179" fontId="20" fillId="0" borderId="14" xfId="0" applyNumberFormat="1" applyFont="1" applyBorder="1"/>
    <xf numFmtId="179" fontId="20" fillId="0" borderId="14" xfId="0" applyNumberFormat="1" applyFont="1" applyBorder="1" applyProtection="1">
      <protection locked="0"/>
    </xf>
    <xf numFmtId="179" fontId="20" fillId="0" borderId="14" xfId="0" applyNumberFormat="1" applyFont="1" applyBorder="1" applyAlignment="1" applyProtection="1">
      <alignment horizontal="right"/>
      <protection locked="0"/>
    </xf>
    <xf numFmtId="0" fontId="20" fillId="0" borderId="0" xfId="0" applyFont="1" applyAlignment="1">
      <alignment vertical="center"/>
    </xf>
    <xf numFmtId="0" fontId="20" fillId="0" borderId="15" xfId="0" applyFont="1" applyBorder="1" applyAlignment="1">
      <alignment horizontal="center" vertical="center"/>
    </xf>
    <xf numFmtId="38" fontId="20" fillId="0" borderId="19" xfId="36" applyFont="1" applyFill="1" applyBorder="1" applyAlignment="1" applyProtection="1">
      <alignment vertical="center"/>
      <protection locked="0"/>
    </xf>
    <xf numFmtId="38" fontId="20" fillId="0" borderId="0" xfId="36" applyFont="1" applyFill="1" applyBorder="1" applyAlignment="1" applyProtection="1">
      <alignment vertical="center"/>
      <protection locked="0"/>
    </xf>
    <xf numFmtId="38" fontId="22" fillId="0" borderId="19" xfId="36" applyFont="1" applyFill="1" applyBorder="1" applyAlignment="1" applyProtection="1">
      <alignment vertical="center"/>
      <protection locked="0"/>
    </xf>
    <xf numFmtId="38" fontId="22" fillId="0" borderId="0" xfId="36" applyFont="1" applyFill="1" applyBorder="1" applyAlignment="1" applyProtection="1">
      <alignment vertical="center"/>
      <protection locked="0"/>
    </xf>
    <xf numFmtId="38" fontId="20" fillId="0" borderId="19" xfId="36" applyFont="1" applyFill="1" applyBorder="1" applyAlignment="1">
      <alignment vertical="center"/>
    </xf>
    <xf numFmtId="38" fontId="20" fillId="0" borderId="14" xfId="36" applyFont="1" applyFill="1" applyBorder="1" applyAlignment="1">
      <alignment vertical="center"/>
    </xf>
    <xf numFmtId="0" fontId="22" fillId="0" borderId="0" xfId="0" applyFont="1" applyAlignment="1">
      <alignment vertical="center"/>
    </xf>
    <xf numFmtId="180" fontId="20" fillId="0" borderId="10" xfId="0" applyNumberFormat="1" applyFont="1" applyBorder="1" applyAlignment="1">
      <alignment horizontal="center" vertical="center"/>
    </xf>
    <xf numFmtId="38" fontId="20" fillId="0" borderId="0" xfId="36" applyFont="1" applyFill="1" applyAlignment="1">
      <alignment horizontal="right" vertical="center"/>
    </xf>
    <xf numFmtId="38" fontId="22" fillId="0" borderId="0" xfId="36" applyFont="1" applyFill="1" applyAlignment="1">
      <alignment horizontal="right" vertical="center"/>
    </xf>
    <xf numFmtId="38" fontId="20" fillId="0" borderId="20" xfId="36" applyFont="1" applyBorder="1" applyAlignment="1">
      <alignment vertical="center"/>
    </xf>
    <xf numFmtId="0" fontId="22" fillId="0" borderId="0" xfId="0" applyFont="1"/>
    <xf numFmtId="49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178" fontId="20" fillId="0" borderId="0" xfId="0" applyNumberFormat="1" applyFont="1" applyAlignment="1">
      <alignment horizontal="center" vertical="center"/>
    </xf>
    <xf numFmtId="0" fontId="23" fillId="0" borderId="0" xfId="0" applyFont="1"/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0" fontId="20" fillId="0" borderId="21" xfId="0" applyFont="1" applyBorder="1" applyAlignment="1">
      <alignment vertical="center"/>
    </xf>
    <xf numFmtId="178" fontId="20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vertical="center"/>
    </xf>
    <xf numFmtId="38" fontId="20" fillId="0" borderId="19" xfId="36" applyFont="1" applyBorder="1" applyAlignment="1">
      <alignment horizontal="right" vertical="center"/>
    </xf>
    <xf numFmtId="38" fontId="20" fillId="0" borderId="0" xfId="36" applyFont="1" applyBorder="1" applyAlignment="1">
      <alignment horizontal="right" vertical="center"/>
    </xf>
    <xf numFmtId="38" fontId="20" fillId="0" borderId="13" xfId="36" applyFont="1" applyBorder="1" applyAlignment="1">
      <alignment horizontal="right" vertical="center"/>
    </xf>
    <xf numFmtId="181" fontId="20" fillId="0" borderId="0" xfId="0" applyNumberFormat="1" applyFont="1" applyAlignment="1">
      <alignment horizontal="right" vertical="center"/>
    </xf>
    <xf numFmtId="38" fontId="20" fillId="0" borderId="0" xfId="36" applyFont="1" applyBorder="1" applyAlignment="1" applyProtection="1">
      <alignment horizontal="right" vertical="center"/>
    </xf>
    <xf numFmtId="38" fontId="20" fillId="0" borderId="19" xfId="36" applyFont="1" applyBorder="1" applyAlignment="1" applyProtection="1">
      <alignment horizontal="right" vertical="center"/>
    </xf>
    <xf numFmtId="38" fontId="20" fillId="0" borderId="13" xfId="36" applyFont="1" applyBorder="1" applyAlignment="1" applyProtection="1">
      <alignment horizontal="right" vertical="center"/>
    </xf>
    <xf numFmtId="38" fontId="20" fillId="0" borderId="22" xfId="36" applyFont="1" applyBorder="1" applyAlignment="1" applyProtection="1">
      <alignment horizontal="right" vertical="center"/>
    </xf>
    <xf numFmtId="38" fontId="20" fillId="0" borderId="23" xfId="36" applyFont="1" applyBorder="1" applyAlignment="1" applyProtection="1">
      <alignment horizontal="right" vertical="center"/>
    </xf>
    <xf numFmtId="38" fontId="20" fillId="0" borderId="24" xfId="36" applyFont="1" applyBorder="1" applyAlignment="1" applyProtection="1">
      <alignment horizontal="right" vertical="center"/>
    </xf>
    <xf numFmtId="38" fontId="22" fillId="0" borderId="25" xfId="36" applyFont="1" applyFill="1" applyBorder="1" applyAlignment="1" applyProtection="1">
      <alignment horizontal="right" vertical="center"/>
    </xf>
    <xf numFmtId="38" fontId="22" fillId="0" borderId="26" xfId="36" applyFont="1" applyFill="1" applyBorder="1" applyAlignment="1" applyProtection="1">
      <alignment horizontal="right" vertical="center"/>
    </xf>
    <xf numFmtId="38" fontId="22" fillId="0" borderId="27" xfId="36" applyFont="1" applyFill="1" applyBorder="1" applyAlignment="1" applyProtection="1">
      <alignment horizontal="right" vertical="center"/>
    </xf>
    <xf numFmtId="38" fontId="20" fillId="0" borderId="19" xfId="36" applyFont="1" applyFill="1" applyBorder="1" applyAlignment="1" applyProtection="1">
      <alignment horizontal="right" vertical="center"/>
      <protection locked="0"/>
    </xf>
    <xf numFmtId="38" fontId="20" fillId="0" borderId="0" xfId="36" applyFont="1" applyFill="1" applyBorder="1" applyAlignment="1" applyProtection="1">
      <alignment horizontal="right" vertical="center"/>
      <protection locked="0"/>
    </xf>
    <xf numFmtId="38" fontId="20" fillId="0" borderId="13" xfId="36" applyFont="1" applyFill="1" applyBorder="1" applyAlignment="1" applyProtection="1">
      <alignment horizontal="right" vertical="center"/>
      <protection locked="0"/>
    </xf>
    <xf numFmtId="0" fontId="20" fillId="0" borderId="14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38" fontId="20" fillId="0" borderId="28" xfId="36" applyFont="1" applyFill="1" applyBorder="1" applyAlignment="1" applyProtection="1">
      <alignment horizontal="right" vertical="center"/>
      <protection locked="0"/>
    </xf>
    <xf numFmtId="38" fontId="20" fillId="0" borderId="14" xfId="36" applyFont="1" applyFill="1" applyBorder="1" applyAlignment="1" applyProtection="1">
      <alignment horizontal="right" vertical="center"/>
      <protection locked="0"/>
    </xf>
    <xf numFmtId="181" fontId="20" fillId="0" borderId="26" xfId="0" applyNumberFormat="1" applyFont="1" applyBorder="1" applyAlignment="1">
      <alignment horizontal="right" vertical="center"/>
    </xf>
    <xf numFmtId="0" fontId="20" fillId="0" borderId="27" xfId="0" applyFont="1" applyBorder="1" applyAlignment="1">
      <alignment vertical="center"/>
    </xf>
    <xf numFmtId="38" fontId="22" fillId="0" borderId="19" xfId="36" applyFont="1" applyFill="1" applyBorder="1" applyAlignment="1" applyProtection="1">
      <alignment horizontal="right" vertical="center"/>
      <protection locked="0"/>
    </xf>
    <xf numFmtId="38" fontId="22" fillId="0" borderId="0" xfId="36" applyFont="1" applyFill="1" applyBorder="1" applyAlignment="1" applyProtection="1">
      <alignment horizontal="right" vertical="center"/>
      <protection locked="0"/>
    </xf>
    <xf numFmtId="38" fontId="22" fillId="0" borderId="13" xfId="36" applyFont="1" applyFill="1" applyBorder="1" applyAlignment="1" applyProtection="1">
      <alignment horizontal="right" vertical="center"/>
      <protection locked="0"/>
    </xf>
    <xf numFmtId="38" fontId="22" fillId="0" borderId="13" xfId="36" applyFont="1" applyFill="1" applyBorder="1" applyAlignment="1">
      <alignment horizontal="right" vertical="center"/>
    </xf>
    <xf numFmtId="38" fontId="22" fillId="0" borderId="28" xfId="36" applyFont="1" applyFill="1" applyBorder="1" applyAlignment="1" applyProtection="1">
      <alignment horizontal="right" vertical="center"/>
      <protection locked="0"/>
    </xf>
    <xf numFmtId="38" fontId="22" fillId="0" borderId="14" xfId="36" applyFont="1" applyFill="1" applyBorder="1" applyAlignment="1" applyProtection="1">
      <alignment horizontal="right" vertical="center"/>
      <protection locked="0"/>
    </xf>
    <xf numFmtId="38" fontId="22" fillId="0" borderId="18" xfId="36" applyFont="1" applyFill="1" applyBorder="1" applyAlignment="1" applyProtection="1">
      <alignment horizontal="right" vertical="center"/>
      <protection locked="0"/>
    </xf>
    <xf numFmtId="38" fontId="22" fillId="0" borderId="18" xfId="36" applyFont="1" applyFill="1" applyBorder="1" applyAlignment="1">
      <alignment horizontal="right" vertical="center"/>
    </xf>
    <xf numFmtId="38" fontId="20" fillId="0" borderId="0" xfId="0" applyNumberFormat="1" applyFont="1"/>
    <xf numFmtId="0" fontId="21" fillId="0" borderId="0" xfId="0" applyFont="1" applyAlignment="1">
      <alignment vertical="center"/>
    </xf>
    <xf numFmtId="182" fontId="20" fillId="0" borderId="0" xfId="0" quotePrefix="1" applyNumberFormat="1" applyFont="1" applyAlignment="1">
      <alignment horizontal="right" vertical="center"/>
    </xf>
    <xf numFmtId="182" fontId="20" fillId="0" borderId="0" xfId="0" quotePrefix="1" applyNumberFormat="1" applyFont="1" applyAlignment="1" applyProtection="1">
      <alignment horizontal="right" vertical="center"/>
      <protection locked="0"/>
    </xf>
    <xf numFmtId="182" fontId="22" fillId="0" borderId="0" xfId="0" quotePrefix="1" applyNumberFormat="1" applyFont="1" applyAlignment="1" applyProtection="1">
      <alignment horizontal="right" vertical="center"/>
      <protection locked="0"/>
    </xf>
    <xf numFmtId="182" fontId="20" fillId="0" borderId="0" xfId="0" applyNumberFormat="1" applyFont="1" applyAlignment="1" applyProtection="1">
      <alignment horizontal="right" vertical="center"/>
      <protection locked="0"/>
    </xf>
    <xf numFmtId="182" fontId="22" fillId="0" borderId="0" xfId="0" applyNumberFormat="1" applyFont="1" applyAlignment="1" applyProtection="1">
      <alignment horizontal="right" vertical="center"/>
      <protection locked="0"/>
    </xf>
    <xf numFmtId="182" fontId="20" fillId="0" borderId="14" xfId="0" applyNumberFormat="1" applyFont="1" applyBorder="1" applyAlignment="1">
      <alignment horizontal="right" vertical="center"/>
    </xf>
    <xf numFmtId="182" fontId="22" fillId="0" borderId="14" xfId="0" applyNumberFormat="1" applyFont="1" applyBorder="1" applyAlignment="1">
      <alignment horizontal="right" vertical="center"/>
    </xf>
    <xf numFmtId="176" fontId="20" fillId="0" borderId="0" xfId="36" applyNumberFormat="1" applyFont="1" applyBorder="1" applyAlignment="1">
      <alignment vertical="center"/>
    </xf>
    <xf numFmtId="0" fontId="20" fillId="0" borderId="13" xfId="0" applyFont="1" applyBorder="1" applyAlignment="1">
      <alignment horizontal="left" vertical="center"/>
    </xf>
    <xf numFmtId="176" fontId="20" fillId="0" borderId="19" xfId="36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176" fontId="20" fillId="0" borderId="0" xfId="36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right" vertical="center"/>
    </xf>
    <xf numFmtId="0" fontId="20" fillId="0" borderId="18" xfId="0" applyFont="1" applyBorder="1" applyAlignment="1">
      <alignment horizontal="left" vertical="center"/>
    </xf>
    <xf numFmtId="176" fontId="20" fillId="0" borderId="28" xfId="36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/>
    </xf>
    <xf numFmtId="182" fontId="20" fillId="0" borderId="0" xfId="0" applyNumberFormat="1" applyFont="1" applyAlignment="1" applyProtection="1">
      <alignment vertical="center"/>
      <protection locked="0"/>
    </xf>
    <xf numFmtId="183" fontId="20" fillId="0" borderId="0" xfId="0" applyNumberFormat="1" applyFont="1" applyAlignment="1" applyProtection="1">
      <alignment horizontal="right" vertical="center"/>
      <protection locked="0"/>
    </xf>
    <xf numFmtId="49" fontId="20" fillId="0" borderId="0" xfId="0" applyNumberFormat="1" applyFont="1" applyAlignment="1">
      <alignment horizontal="right" vertical="center"/>
    </xf>
    <xf numFmtId="0" fontId="20" fillId="0" borderId="29" xfId="0" applyFont="1" applyBorder="1"/>
    <xf numFmtId="0" fontId="20" fillId="0" borderId="11" xfId="0" applyFont="1" applyBorder="1" applyAlignment="1">
      <alignment horizontal="center" vertical="center" textRotation="255"/>
    </xf>
    <xf numFmtId="0" fontId="20" fillId="0" borderId="3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textRotation="255"/>
    </xf>
    <xf numFmtId="0" fontId="25" fillId="0" borderId="10" xfId="19" applyFont="1" applyBorder="1"/>
    <xf numFmtId="184" fontId="25" fillId="0" borderId="10" xfId="29" applyNumberFormat="1" applyFont="1" applyFill="1" applyBorder="1" applyAlignment="1">
      <alignment horizontal="right"/>
    </xf>
    <xf numFmtId="0" fontId="25" fillId="0" borderId="0" xfId="19" applyFont="1"/>
    <xf numFmtId="184" fontId="25" fillId="0" borderId="0" xfId="29" applyNumberFormat="1" applyFont="1"/>
    <xf numFmtId="0" fontId="26" fillId="0" borderId="0" xfId="0" applyFont="1"/>
    <xf numFmtId="0" fontId="27" fillId="0" borderId="2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horizontal="center" vertical="center" textRotation="255"/>
    </xf>
    <xf numFmtId="0" fontId="27" fillId="0" borderId="10" xfId="0" applyFont="1" applyBorder="1" applyAlignment="1">
      <alignment horizontal="center" vertical="center" textRotation="255"/>
    </xf>
    <xf numFmtId="0" fontId="20" fillId="0" borderId="31" xfId="0" applyFont="1" applyBorder="1" applyAlignment="1">
      <alignment vertical="center"/>
    </xf>
    <xf numFmtId="0" fontId="20" fillId="0" borderId="13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20" fillId="0" borderId="32" xfId="0" applyFont="1" applyBorder="1" applyAlignment="1">
      <alignment vertical="center"/>
    </xf>
    <xf numFmtId="0" fontId="20" fillId="0" borderId="23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33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34" xfId="0" applyFont="1" applyBorder="1" applyAlignment="1">
      <alignment vertical="center"/>
    </xf>
    <xf numFmtId="0" fontId="20" fillId="0" borderId="28" xfId="0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82" fontId="20" fillId="0" borderId="0" xfId="19" applyNumberFormat="1" applyFont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82" fontId="20" fillId="0" borderId="29" xfId="19" applyNumberFormat="1" applyFont="1" applyBorder="1" applyAlignment="1">
      <alignment vertical="center"/>
    </xf>
    <xf numFmtId="182" fontId="20" fillId="0" borderId="29" xfId="19" applyNumberFormat="1" applyFont="1" applyBorder="1" applyAlignment="1">
      <alignment horizontal="right" vertical="center"/>
    </xf>
    <xf numFmtId="182" fontId="20" fillId="0" borderId="0" xfId="0" applyNumberFormat="1" applyFont="1" applyAlignment="1">
      <alignment vertical="center"/>
    </xf>
    <xf numFmtId="182" fontId="20" fillId="0" borderId="0" xfId="19" applyNumberFormat="1" applyFont="1" applyAlignment="1">
      <alignment vertical="center"/>
    </xf>
    <xf numFmtId="0" fontId="0" fillId="0" borderId="0" xfId="0" applyAlignment="1">
      <alignment vertical="center"/>
    </xf>
    <xf numFmtId="0" fontId="26" fillId="0" borderId="0" xfId="45" applyFont="1" applyAlignment="1">
      <alignment vertical="center"/>
    </xf>
    <xf numFmtId="0" fontId="21" fillId="0" borderId="0" xfId="45" applyFont="1" applyAlignment="1">
      <alignment vertical="center"/>
    </xf>
    <xf numFmtId="0" fontId="20" fillId="0" borderId="0" xfId="45" applyFont="1" applyAlignment="1">
      <alignment vertical="center"/>
    </xf>
    <xf numFmtId="38" fontId="20" fillId="0" borderId="10" xfId="36" applyFont="1" applyBorder="1" applyAlignment="1">
      <alignment horizontal="center" vertical="center"/>
    </xf>
    <xf numFmtId="38" fontId="20" fillId="0" borderId="0" xfId="36" applyFont="1" applyBorder="1" applyAlignment="1">
      <alignment horizontal="center" vertical="center"/>
    </xf>
    <xf numFmtId="0" fontId="27" fillId="0" borderId="0" xfId="0" applyFont="1" applyAlignment="1">
      <alignment vertical="center" textRotation="255"/>
    </xf>
    <xf numFmtId="38" fontId="20" fillId="0" borderId="14" xfId="36" applyFont="1" applyBorder="1" applyAlignment="1">
      <alignment horizontal="center" vertical="center"/>
    </xf>
    <xf numFmtId="38" fontId="20" fillId="0" borderId="15" xfId="36" applyFont="1" applyBorder="1" applyAlignment="1">
      <alignment horizontal="center" vertical="center" wrapText="1"/>
    </xf>
    <xf numFmtId="38" fontId="20" fillId="0" borderId="13" xfId="36" applyFont="1" applyBorder="1" applyAlignment="1">
      <alignment vertical="center"/>
    </xf>
    <xf numFmtId="38" fontId="20" fillId="0" borderId="17" xfId="36" applyFont="1" applyBorder="1" applyAlignment="1">
      <alignment vertical="center"/>
    </xf>
    <xf numFmtId="38" fontId="20" fillId="0" borderId="14" xfId="36" applyFont="1" applyBorder="1" applyAlignment="1">
      <alignment horizontal="right" vertical="center"/>
    </xf>
    <xf numFmtId="38" fontId="20" fillId="0" borderId="18" xfId="36" applyFont="1" applyBorder="1" applyAlignment="1">
      <alignment vertical="center"/>
    </xf>
    <xf numFmtId="38" fontId="20" fillId="0" borderId="28" xfId="36" applyFont="1" applyFill="1" applyBorder="1" applyAlignment="1" applyProtection="1">
      <alignment vertical="center"/>
      <protection locked="0"/>
    </xf>
    <xf numFmtId="38" fontId="20" fillId="0" borderId="14" xfId="36" applyFont="1" applyFill="1" applyBorder="1" applyAlignment="1" applyProtection="1">
      <alignment vertical="center"/>
      <protection locked="0"/>
    </xf>
    <xf numFmtId="0" fontId="0" fillId="0" borderId="0" xfId="45" applyFont="1" applyAlignment="1">
      <alignment vertical="center"/>
    </xf>
    <xf numFmtId="38" fontId="20" fillId="0" borderId="16" xfId="36" applyFont="1" applyBorder="1" applyAlignment="1">
      <alignment horizontal="center" vertical="center"/>
    </xf>
    <xf numFmtId="176" fontId="30" fillId="0" borderId="0" xfId="36" applyNumberFormat="1" applyFont="1" applyFill="1" applyAlignment="1">
      <alignment vertical="center"/>
    </xf>
    <xf numFmtId="177" fontId="30" fillId="0" borderId="0" xfId="36" applyNumberFormat="1" applyFont="1" applyFill="1" applyAlignment="1">
      <alignment vertical="center"/>
    </xf>
    <xf numFmtId="176" fontId="30" fillId="0" borderId="16" xfId="36" applyNumberFormat="1" applyFont="1" applyFill="1" applyBorder="1" applyAlignment="1">
      <alignment horizontal="right" vertical="center"/>
    </xf>
    <xf numFmtId="176" fontId="30" fillId="0" borderId="16" xfId="36" quotePrefix="1" applyNumberFormat="1" applyFont="1" applyFill="1" applyBorder="1" applyAlignment="1">
      <alignment horizontal="right" vertical="center"/>
    </xf>
    <xf numFmtId="177" fontId="30" fillId="0" borderId="0" xfId="36" applyNumberFormat="1" applyFont="1" applyFill="1" applyBorder="1" applyAlignment="1">
      <alignment horizontal="right" vertical="center"/>
    </xf>
    <xf numFmtId="176" fontId="30" fillId="0" borderId="0" xfId="36" quotePrefix="1" applyNumberFormat="1" applyFont="1" applyFill="1" applyBorder="1" applyAlignment="1">
      <alignment horizontal="right" vertical="center"/>
    </xf>
    <xf numFmtId="176" fontId="30" fillId="0" borderId="0" xfId="36" applyNumberFormat="1" applyFont="1" applyFill="1" applyBorder="1" applyAlignment="1">
      <alignment horizontal="right" vertical="center"/>
    </xf>
    <xf numFmtId="177" fontId="30" fillId="0" borderId="0" xfId="36" quotePrefix="1" applyNumberFormat="1" applyFont="1" applyFill="1" applyBorder="1" applyAlignment="1">
      <alignment horizontal="right" vertical="center"/>
    </xf>
    <xf numFmtId="177" fontId="30" fillId="0" borderId="14" xfId="36" applyNumberFormat="1" applyFont="1" applyFill="1" applyBorder="1" applyAlignment="1">
      <alignment horizontal="right" vertical="center"/>
    </xf>
    <xf numFmtId="177" fontId="30" fillId="0" borderId="14" xfId="36" quotePrefix="1" applyNumberFormat="1" applyFont="1" applyFill="1" applyBorder="1" applyAlignment="1">
      <alignment horizontal="right" vertical="center"/>
    </xf>
    <xf numFmtId="176" fontId="30" fillId="0" borderId="16" xfId="36" applyNumberFormat="1" applyFont="1" applyFill="1" applyBorder="1" applyAlignment="1">
      <alignment vertical="center"/>
    </xf>
    <xf numFmtId="177" fontId="30" fillId="0" borderId="0" xfId="36" applyNumberFormat="1" applyFont="1" applyFill="1" applyBorder="1" applyAlignment="1">
      <alignment vertical="center"/>
    </xf>
    <xf numFmtId="176" fontId="30" fillId="0" borderId="0" xfId="36" quotePrefix="1" applyNumberFormat="1" applyFont="1" applyBorder="1" applyAlignment="1">
      <alignment horizontal="right" vertical="center"/>
    </xf>
    <xf numFmtId="177" fontId="30" fillId="0" borderId="14" xfId="36" applyNumberFormat="1" applyFont="1" applyFill="1" applyBorder="1" applyAlignment="1">
      <alignment vertical="center"/>
    </xf>
    <xf numFmtId="176" fontId="30" fillId="0" borderId="0" xfId="36" quotePrefix="1" applyNumberFormat="1" applyFont="1" applyFill="1" applyAlignment="1">
      <alignment horizontal="right" vertical="center"/>
    </xf>
    <xf numFmtId="176" fontId="30" fillId="0" borderId="0" xfId="36" applyNumberFormat="1" applyFont="1" applyFill="1" applyAlignment="1">
      <alignment horizontal="right" vertical="center"/>
    </xf>
    <xf numFmtId="178" fontId="20" fillId="0" borderId="3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8" fontId="20" fillId="0" borderId="3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78" fontId="32" fillId="0" borderId="34" xfId="0" applyNumberFormat="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0" fontId="32" fillId="0" borderId="14" xfId="0" applyFont="1" applyBorder="1" applyAlignment="1">
      <alignment horizontal="right" vertical="center"/>
    </xf>
    <xf numFmtId="0" fontId="32" fillId="0" borderId="2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182" fontId="32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184" fontId="25" fillId="0" borderId="10" xfId="29" applyNumberFormat="1" applyFont="1" applyFill="1" applyBorder="1" applyAlignment="1">
      <alignment horizontal="right" vertical="center"/>
    </xf>
    <xf numFmtId="182" fontId="20" fillId="0" borderId="29" xfId="0" applyNumberFormat="1" applyFont="1" applyBorder="1" applyAlignment="1">
      <alignment vertical="center"/>
    </xf>
    <xf numFmtId="182" fontId="20" fillId="0" borderId="29" xfId="0" applyNumberFormat="1" applyFont="1" applyBorder="1" applyAlignment="1">
      <alignment horizontal="right"/>
    </xf>
    <xf numFmtId="182" fontId="20" fillId="0" borderId="0" xfId="0" applyNumberFormat="1" applyFont="1" applyAlignment="1">
      <alignment horizontal="right" vertical="center"/>
    </xf>
    <xf numFmtId="182" fontId="20" fillId="0" borderId="0" xfId="0" applyNumberFormat="1" applyFont="1" applyAlignment="1">
      <alignment horizontal="right"/>
    </xf>
    <xf numFmtId="38" fontId="20" fillId="0" borderId="12" xfId="36" applyFont="1" applyBorder="1" applyAlignment="1">
      <alignment vertical="center"/>
    </xf>
    <xf numFmtId="38" fontId="20" fillId="0" borderId="21" xfId="36" applyFont="1" applyFill="1" applyBorder="1" applyAlignment="1" applyProtection="1">
      <alignment vertical="center"/>
      <protection locked="0"/>
    </xf>
    <xf numFmtId="38" fontId="20" fillId="0" borderId="16" xfId="36" applyFont="1" applyFill="1" applyBorder="1" applyAlignment="1" applyProtection="1">
      <alignment vertical="center"/>
      <protection locked="0"/>
    </xf>
    <xf numFmtId="176" fontId="34" fillId="0" borderId="0" xfId="36" applyNumberFormat="1" applyFont="1" applyAlignment="1">
      <alignment vertical="center"/>
    </xf>
    <xf numFmtId="0" fontId="20" fillId="0" borderId="23" xfId="0" applyFont="1" applyBorder="1" applyAlignment="1">
      <alignment horizontal="center" vertical="center"/>
    </xf>
    <xf numFmtId="38" fontId="22" fillId="0" borderId="21" xfId="36" applyFont="1" applyFill="1" applyBorder="1" applyAlignment="1" applyProtection="1">
      <alignment horizontal="right" vertical="center"/>
    </xf>
    <xf numFmtId="38" fontId="20" fillId="0" borderId="13" xfId="36" applyFont="1" applyFill="1" applyBorder="1" applyAlignment="1">
      <alignment horizontal="right" vertical="center"/>
    </xf>
    <xf numFmtId="182" fontId="32" fillId="0" borderId="15" xfId="0" applyNumberFormat="1" applyFont="1" applyBorder="1" applyAlignment="1" applyProtection="1">
      <alignment vertical="center"/>
      <protection locked="0"/>
    </xf>
    <xf numFmtId="182" fontId="32" fillId="0" borderId="10" xfId="0" applyNumberFormat="1" applyFont="1" applyBorder="1" applyAlignment="1" applyProtection="1">
      <alignment vertical="center"/>
      <protection locked="0"/>
    </xf>
    <xf numFmtId="182" fontId="32" fillId="0" borderId="11" xfId="0" applyNumberFormat="1" applyFont="1" applyBorder="1" applyAlignment="1" applyProtection="1">
      <alignment vertical="center"/>
      <protection locked="0"/>
    </xf>
    <xf numFmtId="181" fontId="20" fillId="0" borderId="14" xfId="0" applyNumberFormat="1" applyFont="1" applyBorder="1" applyAlignment="1">
      <alignment horizontal="right" vertical="center"/>
    </xf>
    <xf numFmtId="38" fontId="20" fillId="0" borderId="14" xfId="36" applyFont="1" applyBorder="1" applyAlignment="1" applyProtection="1">
      <alignment horizontal="right" vertical="center"/>
    </xf>
    <xf numFmtId="38" fontId="22" fillId="0" borderId="0" xfId="36" applyFont="1" applyFill="1" applyBorder="1" applyAlignment="1" applyProtection="1">
      <alignment horizontal="right" vertical="center"/>
    </xf>
    <xf numFmtId="38" fontId="20" fillId="0" borderId="18" xfId="36" applyFont="1" applyBorder="1" applyAlignment="1">
      <alignment horizontal="right" vertical="center"/>
    </xf>
    <xf numFmtId="185" fontId="30" fillId="0" borderId="0" xfId="36" quotePrefix="1" applyNumberFormat="1" applyFont="1" applyFill="1" applyBorder="1" applyAlignment="1">
      <alignment horizontal="right" vertical="center"/>
    </xf>
    <xf numFmtId="185" fontId="30" fillId="0" borderId="0" xfId="36" applyNumberFormat="1" applyFont="1" applyFill="1" applyBorder="1" applyAlignment="1">
      <alignment horizontal="right" vertical="center"/>
    </xf>
    <xf numFmtId="38" fontId="22" fillId="0" borderId="16" xfId="36" applyFont="1" applyFill="1" applyBorder="1" applyAlignment="1" applyProtection="1">
      <alignment horizontal="right" vertical="center"/>
    </xf>
    <xf numFmtId="38" fontId="22" fillId="0" borderId="12" xfId="36" applyFont="1" applyFill="1" applyBorder="1" applyAlignment="1" applyProtection="1">
      <alignment horizontal="right" vertical="center"/>
    </xf>
    <xf numFmtId="0" fontId="25" fillId="0" borderId="10" xfId="19" applyFont="1" applyBorder="1" applyAlignment="1">
      <alignment horizontal="right" vertical="center"/>
    </xf>
    <xf numFmtId="176" fontId="20" fillId="0" borderId="16" xfId="36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176" fontId="20" fillId="0" borderId="0" xfId="36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20" fillId="0" borderId="12" xfId="36" applyNumberFormat="1" applyFont="1" applyBorder="1" applyAlignment="1">
      <alignment horizontal="center" vertical="center" textRotation="255"/>
    </xf>
    <xf numFmtId="0" fontId="20" fillId="0" borderId="13" xfId="0" applyFont="1" applyBorder="1" applyAlignment="1">
      <alignment horizontal="center" vertical="center" textRotation="255"/>
    </xf>
    <xf numFmtId="0" fontId="20" fillId="0" borderId="18" xfId="0" applyFont="1" applyBorder="1" applyAlignment="1">
      <alignment horizontal="center" vertical="center" textRotation="255"/>
    </xf>
    <xf numFmtId="176" fontId="20" fillId="0" borderId="12" xfId="36" applyNumberFormat="1" applyFont="1" applyBorder="1" applyAlignment="1">
      <alignment horizontal="center" vertical="center"/>
    </xf>
    <xf numFmtId="176" fontId="20" fillId="0" borderId="13" xfId="36" applyNumberFormat="1" applyFont="1" applyBorder="1" applyAlignment="1">
      <alignment horizontal="center" vertical="center"/>
    </xf>
    <xf numFmtId="176" fontId="20" fillId="0" borderId="13" xfId="36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76" fontId="20" fillId="0" borderId="13" xfId="36" applyNumberFormat="1" applyFont="1" applyBorder="1" applyAlignment="1">
      <alignment horizontal="center" vertical="center" textRotation="255"/>
    </xf>
    <xf numFmtId="49" fontId="30" fillId="0" borderId="30" xfId="0" applyNumberFormat="1" applyFont="1" applyBorder="1" applyAlignment="1">
      <alignment horizontal="center" vertical="center"/>
    </xf>
    <xf numFmtId="49" fontId="30" fillId="0" borderId="34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0" fillId="0" borderId="14" xfId="0" applyFont="1" applyBorder="1" applyAlignment="1">
      <alignment horizontal="right"/>
    </xf>
    <xf numFmtId="178" fontId="20" fillId="0" borderId="15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38" fontId="20" fillId="0" borderId="15" xfId="36" applyFont="1" applyBorder="1" applyAlignment="1">
      <alignment horizontal="center" vertical="center"/>
    </xf>
    <xf numFmtId="38" fontId="20" fillId="0" borderId="11" xfId="36" applyFont="1" applyBorder="1" applyAlignment="1">
      <alignment horizontal="center" vertical="center"/>
    </xf>
    <xf numFmtId="38" fontId="20" fillId="0" borderId="20" xfId="36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178" fontId="20" fillId="0" borderId="50" xfId="0" applyNumberFormat="1" applyFont="1" applyBorder="1" applyAlignment="1">
      <alignment horizontal="center" vertical="center"/>
    </xf>
    <xf numFmtId="178" fontId="20" fillId="0" borderId="51" xfId="0" applyNumberFormat="1" applyFont="1" applyBorder="1" applyAlignment="1">
      <alignment horizontal="center" vertical="center"/>
    </xf>
    <xf numFmtId="178" fontId="20" fillId="0" borderId="2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textRotation="255"/>
    </xf>
    <xf numFmtId="0" fontId="27" fillId="0" borderId="34" xfId="0" applyFont="1" applyBorder="1" applyAlignment="1">
      <alignment horizontal="center" vertical="center" textRotation="255"/>
    </xf>
    <xf numFmtId="58" fontId="20" fillId="0" borderId="14" xfId="0" quotePrefix="1" applyNumberFormat="1" applyFont="1" applyBorder="1" applyAlignment="1">
      <alignment horizontal="center"/>
    </xf>
    <xf numFmtId="0" fontId="20" fillId="0" borderId="21" xfId="0" applyFont="1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20" fillId="0" borderId="0" xfId="0" applyFont="1"/>
    <xf numFmtId="0" fontId="27" fillId="0" borderId="21" xfId="0" applyFont="1" applyBorder="1" applyAlignment="1">
      <alignment horizontal="center" vertical="center" textRotation="255"/>
    </xf>
    <xf numFmtId="0" fontId="20" fillId="0" borderId="41" xfId="0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178" fontId="20" fillId="0" borderId="24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 textRotation="255"/>
    </xf>
    <xf numFmtId="0" fontId="20" fillId="0" borderId="39" xfId="0" applyFont="1" applyBorder="1" applyAlignment="1">
      <alignment horizontal="center" wrapText="1"/>
    </xf>
    <xf numFmtId="0" fontId="20" fillId="0" borderId="40" xfId="0" applyFont="1" applyBorder="1" applyAlignment="1">
      <alignment horizontal="center" wrapText="1"/>
    </xf>
    <xf numFmtId="182" fontId="20" fillId="0" borderId="15" xfId="0" applyNumberFormat="1" applyFont="1" applyBorder="1" applyAlignment="1">
      <alignment horizontal="center" vertical="center"/>
    </xf>
    <xf numFmtId="182" fontId="20" fillId="0" borderId="20" xfId="0" applyNumberFormat="1" applyFont="1" applyBorder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right"/>
    </xf>
    <xf numFmtId="38" fontId="20" fillId="0" borderId="16" xfId="36" applyFont="1" applyBorder="1" applyAlignment="1">
      <alignment horizontal="center" vertical="center"/>
    </xf>
    <xf numFmtId="38" fontId="20" fillId="0" borderId="12" xfId="36" applyFont="1" applyBorder="1" applyAlignment="1">
      <alignment horizontal="center" vertical="center"/>
    </xf>
    <xf numFmtId="38" fontId="20" fillId="0" borderId="0" xfId="36" applyFont="1" applyBorder="1" applyAlignment="1">
      <alignment horizontal="center" vertical="center"/>
    </xf>
    <xf numFmtId="38" fontId="20" fillId="0" borderId="13" xfId="36" applyFont="1" applyBorder="1" applyAlignment="1">
      <alignment horizontal="center" vertical="center"/>
    </xf>
    <xf numFmtId="38" fontId="20" fillId="0" borderId="14" xfId="36" applyFont="1" applyBorder="1" applyAlignment="1">
      <alignment horizontal="center" vertical="center"/>
    </xf>
    <xf numFmtId="38" fontId="20" fillId="0" borderId="18" xfId="36" applyFont="1" applyBorder="1" applyAlignment="1">
      <alignment horizontal="center" vertical="center"/>
    </xf>
    <xf numFmtId="38" fontId="20" fillId="0" borderId="10" xfId="36" applyFont="1" applyBorder="1" applyAlignment="1">
      <alignment horizontal="center" vertical="center"/>
    </xf>
    <xf numFmtId="58" fontId="20" fillId="0" borderId="14" xfId="0" quotePrefix="1" applyNumberFormat="1" applyFont="1" applyBorder="1" applyAlignment="1">
      <alignment horizontal="right"/>
    </xf>
    <xf numFmtId="58" fontId="20" fillId="0" borderId="14" xfId="0" applyNumberFormat="1" applyFont="1" applyBorder="1" applyAlignment="1">
      <alignment horizontal="right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" xfId="19" xr:uid="{4B3C9FFF-07B0-41D3-8460-2C3FB9666B89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パーセント" xfId="29" builtinId="5"/>
    <cellStyle name="ハイパーリンク" xfId="30" builtinId="8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FC1D1C66-A669-4333-8B57-9567C44C1886}"/>
    <cellStyle name="良い" xfId="46" builtinId="26" customBuiltin="1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3D76-968E-492B-A311-24F539DA5B6F}">
  <sheetPr codeName="Sheet7"/>
  <dimension ref="A2:B18"/>
  <sheetViews>
    <sheetView showGridLines="0" tabSelected="1" zoomScaleNormal="100" workbookViewId="0">
      <selection activeCell="A2" sqref="A2"/>
    </sheetView>
  </sheetViews>
  <sheetFormatPr defaultRowHeight="14.4" x14ac:dyDescent="0.2"/>
  <cols>
    <col min="2" max="2" width="57.3984375" customWidth="1"/>
  </cols>
  <sheetData>
    <row r="2" spans="1:2" ht="19.2" x14ac:dyDescent="0.25">
      <c r="A2" s="1" t="s">
        <v>7</v>
      </c>
    </row>
    <row r="4" spans="1:2" x14ac:dyDescent="0.2">
      <c r="A4" s="2" t="s">
        <v>9</v>
      </c>
      <c r="B4" s="2" t="s">
        <v>11</v>
      </c>
    </row>
    <row r="5" spans="1:2" x14ac:dyDescent="0.2">
      <c r="A5" s="3" t="s">
        <v>6</v>
      </c>
      <c r="B5" s="4" t="s">
        <v>0</v>
      </c>
    </row>
    <row r="6" spans="1:2" x14ac:dyDescent="0.2">
      <c r="A6" s="3" t="s">
        <v>13</v>
      </c>
      <c r="B6" s="4" t="s">
        <v>15</v>
      </c>
    </row>
    <row r="7" spans="1:2" x14ac:dyDescent="0.2">
      <c r="A7" s="3" t="s">
        <v>10</v>
      </c>
      <c r="B7" s="4" t="s">
        <v>18</v>
      </c>
    </row>
    <row r="8" spans="1:2" x14ac:dyDescent="0.2">
      <c r="A8" s="3" t="s">
        <v>20</v>
      </c>
      <c r="B8" s="4" t="s">
        <v>21</v>
      </c>
    </row>
    <row r="9" spans="1:2" x14ac:dyDescent="0.2">
      <c r="A9" s="3" t="s">
        <v>8</v>
      </c>
      <c r="B9" s="4" t="s">
        <v>22</v>
      </c>
    </row>
    <row r="10" spans="1:2" x14ac:dyDescent="0.2">
      <c r="A10" s="3" t="s">
        <v>26</v>
      </c>
      <c r="B10" s="4" t="s">
        <v>31</v>
      </c>
    </row>
    <row r="11" spans="1:2" x14ac:dyDescent="0.2">
      <c r="A11" s="3" t="s">
        <v>5</v>
      </c>
      <c r="B11" s="4" t="s">
        <v>32</v>
      </c>
    </row>
    <row r="12" spans="1:2" x14ac:dyDescent="0.2">
      <c r="A12" s="3" t="s">
        <v>34</v>
      </c>
      <c r="B12" s="4" t="s">
        <v>37</v>
      </c>
    </row>
    <row r="13" spans="1:2" x14ac:dyDescent="0.2">
      <c r="A13" s="3" t="s">
        <v>41</v>
      </c>
      <c r="B13" s="4" t="s">
        <v>43</v>
      </c>
    </row>
    <row r="14" spans="1:2" x14ac:dyDescent="0.2">
      <c r="A14" s="3" t="s">
        <v>44</v>
      </c>
      <c r="B14" s="4" t="s">
        <v>45</v>
      </c>
    </row>
    <row r="15" spans="1:2" x14ac:dyDescent="0.2">
      <c r="A15" s="3" t="s">
        <v>4</v>
      </c>
      <c r="B15" s="4" t="s">
        <v>35</v>
      </c>
    </row>
    <row r="16" spans="1:2" x14ac:dyDescent="0.2">
      <c r="A16" s="3" t="s">
        <v>48</v>
      </c>
      <c r="B16" s="4" t="s">
        <v>50</v>
      </c>
    </row>
    <row r="17" spans="1:2" x14ac:dyDescent="0.2">
      <c r="A17" s="3" t="s">
        <v>25</v>
      </c>
      <c r="B17" s="4" t="s">
        <v>51</v>
      </c>
    </row>
    <row r="18" spans="1:2" x14ac:dyDescent="0.2">
      <c r="A18" s="3" t="s">
        <v>3</v>
      </c>
      <c r="B18" s="4" t="s">
        <v>33</v>
      </c>
    </row>
  </sheetData>
  <phoneticPr fontId="28" type="Hiragana"/>
  <hyperlinks>
    <hyperlink ref="B5" location="表１!B2" display="刑法犯罪発生状況" xr:uid="{B90B0074-E5FD-4C98-A43B-6AC6B2C76AE7}"/>
    <hyperlink ref="B6" location="表２!B2" display="非行少年等補導状況（朝霞警察署管内）" xr:uid="{98E47866-40C2-448B-A1B2-628A893EDCCE}"/>
    <hyperlink ref="B7" location="'表３,表４'!B2" display="'表３,表４'!B2" xr:uid="{B1BF1DB4-BD22-456D-BB88-9BAF95354C74}"/>
    <hyperlink ref="B8" location="'表３,表４'!B22" display="'表３,表４'!B22" xr:uid="{1D1F0CBE-B99E-43AF-B3A4-CB0B92DE15FD}"/>
    <hyperlink ref="B9" location="'表５,表６'!B2" display="'表５,表６'!B2" xr:uid="{5420F9C7-D277-4E04-BBA2-8F51DB5037DB}"/>
    <hyperlink ref="B10" location="'表５,表６'!B14" display="'表５,表６'!B14" xr:uid="{7D9F8B6B-2BF5-404E-BEED-15915D2DD2F7}"/>
    <hyperlink ref="B11" location="'表７,表８,表９'!B2" display="'表７,表８,表９'!B2" xr:uid="{8189660F-E2BC-4C32-84E2-CF87B01E0946}"/>
    <hyperlink ref="B12" location="'表７,表８,表９'!B21" display="'表７,表８,表９'!B21" xr:uid="{F7FE5AE0-0720-4118-9AEE-993D11FB470D}"/>
    <hyperlink ref="B13" location="'表７,表８,表９'!B38" display="'表７,表８,表９'!B38" xr:uid="{8CA0DF3C-7829-4B73-9773-D4CF4532FE08}"/>
    <hyperlink ref="B16" location="'表１０,表１１,表１２'!B37" display="'表１０,表１１,表１２'!B37" xr:uid="{1935CB91-D287-4347-AC4E-19E962C12AEE}"/>
    <hyperlink ref="B14" location="'表１０,表１１,表１２'!B2" display="'表１０,表１１,表１２'!B2" xr:uid="{7EC9B132-7CB8-4752-9204-4D35A49B1E70}"/>
    <hyperlink ref="B15" location="'表１０,表１１,表１２'!B17" display="'表１０,表１１,表１２'!B17" xr:uid="{55070747-CD88-4E86-802E-523B106822D2}"/>
    <hyperlink ref="B17" location="'表１３,表１４'!B2" display="'表１３,表１４'!B2" xr:uid="{564A2A2F-31B4-45E3-9908-5478765D02FC}"/>
    <hyperlink ref="B18" location="'表１３,表１４'!B41" display="'表１３,表１４'!B41" xr:uid="{C0524BD2-D957-4815-812B-BDA34BA00261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F2929-0632-423E-B7C6-0C6CA0F98FD0}">
  <sheetPr codeName="Sheet11">
    <tabColor theme="5" tint="0.39997558519241921"/>
  </sheetPr>
  <dimension ref="A1:K42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3.59765625" style="5" customWidth="1"/>
    <col min="3" max="3" width="12.09765625" style="5" customWidth="1"/>
    <col min="4" max="11" width="7.8984375" style="5" customWidth="1"/>
    <col min="12" max="12" width="9" style="5" bestFit="1" customWidth="1"/>
    <col min="13" max="13" width="7.59765625" style="5" bestFit="1" customWidth="1"/>
    <col min="14" max="14" width="9" style="5" bestFit="1"/>
    <col min="15" max="16384" width="9" style="5"/>
  </cols>
  <sheetData>
    <row r="1" spans="1:10" ht="16.05" customHeight="1" x14ac:dyDescent="0.2">
      <c r="A1" s="8" t="s">
        <v>28</v>
      </c>
    </row>
    <row r="2" spans="1:10" ht="16.5" customHeight="1" x14ac:dyDescent="0.2">
      <c r="B2" s="9" t="s">
        <v>14</v>
      </c>
    </row>
    <row r="4" spans="1:10" ht="18" customHeight="1" x14ac:dyDescent="0.15">
      <c r="B4" s="240" t="s">
        <v>52</v>
      </c>
      <c r="C4" s="241"/>
      <c r="D4" s="238" t="s">
        <v>269</v>
      </c>
      <c r="E4" s="238">
        <v>30</v>
      </c>
      <c r="F4" s="238" t="s">
        <v>270</v>
      </c>
      <c r="G4" s="242">
        <v>2</v>
      </c>
      <c r="H4" s="238" t="s">
        <v>54</v>
      </c>
      <c r="I4" s="238" t="s">
        <v>12</v>
      </c>
      <c r="J4" s="238" t="s">
        <v>271</v>
      </c>
    </row>
    <row r="5" spans="1:10" ht="18" customHeight="1" x14ac:dyDescent="0.15">
      <c r="B5" s="240"/>
      <c r="C5" s="241"/>
      <c r="D5" s="239"/>
      <c r="E5" s="239"/>
      <c r="F5" s="239"/>
      <c r="G5" s="243"/>
      <c r="H5" s="239"/>
      <c r="I5" s="239"/>
      <c r="J5" s="239"/>
    </row>
    <row r="6" spans="1:10" s="6" customFormat="1" ht="18" customHeight="1" x14ac:dyDescent="0.2">
      <c r="B6" s="223" t="s">
        <v>56</v>
      </c>
      <c r="C6" s="224"/>
      <c r="D6" s="161">
        <f t="shared" ref="D6:J7" si="0">SUM(D8,D18,D20,D28,D34,D36)</f>
        <v>691</v>
      </c>
      <c r="E6" s="161">
        <f t="shared" si="0"/>
        <v>526</v>
      </c>
      <c r="F6" s="161">
        <f t="shared" si="0"/>
        <v>538</v>
      </c>
      <c r="G6" s="161">
        <f t="shared" si="0"/>
        <v>376</v>
      </c>
      <c r="H6" s="161">
        <f t="shared" si="0"/>
        <v>345</v>
      </c>
      <c r="I6" s="161">
        <f t="shared" si="0"/>
        <v>392</v>
      </c>
      <c r="J6" s="161">
        <f t="shared" si="0"/>
        <v>480</v>
      </c>
    </row>
    <row r="7" spans="1:10" s="7" customFormat="1" ht="18" customHeight="1" x14ac:dyDescent="0.2">
      <c r="B7" s="229"/>
      <c r="C7" s="228"/>
      <c r="D7" s="162">
        <f t="shared" si="0"/>
        <v>2279</v>
      </c>
      <c r="E7" s="162">
        <f t="shared" si="0"/>
        <v>2049</v>
      </c>
      <c r="F7" s="162">
        <f t="shared" si="0"/>
        <v>1864</v>
      </c>
      <c r="G7" s="162">
        <f t="shared" si="0"/>
        <v>1280</v>
      </c>
      <c r="H7" s="162">
        <f t="shared" si="0"/>
        <v>1247</v>
      </c>
      <c r="I7" s="162">
        <f t="shared" si="0"/>
        <v>1372</v>
      </c>
      <c r="J7" s="162">
        <f t="shared" si="0"/>
        <v>1660</v>
      </c>
    </row>
    <row r="8" spans="1:10" s="6" customFormat="1" ht="18" customHeight="1" x14ac:dyDescent="0.2">
      <c r="B8" s="230" t="s">
        <v>58</v>
      </c>
      <c r="C8" s="233" t="s">
        <v>62</v>
      </c>
      <c r="D8" s="163">
        <v>2</v>
      </c>
      <c r="E8" s="163">
        <v>4</v>
      </c>
      <c r="F8" s="163">
        <v>3</v>
      </c>
      <c r="G8" s="163">
        <v>3</v>
      </c>
      <c r="H8" s="163">
        <v>4</v>
      </c>
      <c r="I8" s="164" t="s">
        <v>39</v>
      </c>
      <c r="J8" s="164">
        <v>1</v>
      </c>
    </row>
    <row r="9" spans="1:10" s="7" customFormat="1" ht="18" customHeight="1" x14ac:dyDescent="0.2">
      <c r="B9" s="231"/>
      <c r="C9" s="228"/>
      <c r="D9" s="165">
        <v>5</v>
      </c>
      <c r="E9" s="165">
        <v>8</v>
      </c>
      <c r="F9" s="165">
        <v>16</v>
      </c>
      <c r="G9" s="165">
        <v>8</v>
      </c>
      <c r="H9" s="165">
        <v>10</v>
      </c>
      <c r="I9" s="165">
        <v>7</v>
      </c>
      <c r="J9" s="165">
        <v>13</v>
      </c>
    </row>
    <row r="10" spans="1:10" s="6" customFormat="1" ht="18" customHeight="1" x14ac:dyDescent="0.2">
      <c r="B10" s="231"/>
      <c r="C10" s="234" t="s">
        <v>63</v>
      </c>
      <c r="D10" s="166" t="s">
        <v>39</v>
      </c>
      <c r="E10" s="166">
        <v>1</v>
      </c>
      <c r="F10" s="167" t="s">
        <v>39</v>
      </c>
      <c r="G10" s="166" t="s">
        <v>39</v>
      </c>
      <c r="H10" s="166" t="s">
        <v>39</v>
      </c>
      <c r="I10" s="166" t="s">
        <v>39</v>
      </c>
      <c r="J10" s="166" t="s">
        <v>39</v>
      </c>
    </row>
    <row r="11" spans="1:10" s="7" customFormat="1" ht="18" customHeight="1" x14ac:dyDescent="0.2">
      <c r="B11" s="231"/>
      <c r="C11" s="228"/>
      <c r="D11" s="165">
        <v>1</v>
      </c>
      <c r="E11" s="165">
        <v>1</v>
      </c>
      <c r="F11" s="165">
        <v>1</v>
      </c>
      <c r="G11" s="165">
        <v>1</v>
      </c>
      <c r="H11" s="165">
        <v>5</v>
      </c>
      <c r="I11" s="165" t="s">
        <v>65</v>
      </c>
      <c r="J11" s="165" t="s">
        <v>65</v>
      </c>
    </row>
    <row r="12" spans="1:10" s="6" customFormat="1" ht="18" customHeight="1" x14ac:dyDescent="0.2">
      <c r="B12" s="231"/>
      <c r="C12" s="234" t="s">
        <v>61</v>
      </c>
      <c r="D12" s="166">
        <v>2</v>
      </c>
      <c r="E12" s="167">
        <v>2</v>
      </c>
      <c r="F12" s="167">
        <v>3</v>
      </c>
      <c r="G12" s="167">
        <v>1</v>
      </c>
      <c r="H12" s="167">
        <v>1</v>
      </c>
      <c r="I12" s="166" t="s">
        <v>39</v>
      </c>
      <c r="J12" s="166" t="s">
        <v>39</v>
      </c>
    </row>
    <row r="13" spans="1:10" s="7" customFormat="1" ht="18" customHeight="1" x14ac:dyDescent="0.2">
      <c r="B13" s="231"/>
      <c r="C13" s="228"/>
      <c r="D13" s="165">
        <v>3</v>
      </c>
      <c r="E13" s="165">
        <v>4</v>
      </c>
      <c r="F13" s="165">
        <v>8</v>
      </c>
      <c r="G13" s="165">
        <v>2</v>
      </c>
      <c r="H13" s="165">
        <v>2</v>
      </c>
      <c r="I13" s="165">
        <v>4</v>
      </c>
      <c r="J13" s="165">
        <v>3</v>
      </c>
    </row>
    <row r="14" spans="1:10" s="6" customFormat="1" ht="18" customHeight="1" x14ac:dyDescent="0.2">
      <c r="B14" s="231"/>
      <c r="C14" s="234" t="s">
        <v>66</v>
      </c>
      <c r="D14" s="166" t="s">
        <v>39</v>
      </c>
      <c r="E14" s="166" t="s">
        <v>39</v>
      </c>
      <c r="F14" s="166" t="s">
        <v>39</v>
      </c>
      <c r="G14" s="166">
        <v>1</v>
      </c>
      <c r="H14" s="167" t="s">
        <v>39</v>
      </c>
      <c r="I14" s="166" t="s">
        <v>39</v>
      </c>
      <c r="J14" s="166" t="s">
        <v>39</v>
      </c>
    </row>
    <row r="15" spans="1:10" s="7" customFormat="1" ht="18" customHeight="1" x14ac:dyDescent="0.2">
      <c r="B15" s="231"/>
      <c r="C15" s="228"/>
      <c r="D15" s="165">
        <v>1</v>
      </c>
      <c r="E15" s="165">
        <v>1</v>
      </c>
      <c r="F15" s="165">
        <v>2</v>
      </c>
      <c r="G15" s="165">
        <v>2</v>
      </c>
      <c r="H15" s="165" t="s">
        <v>65</v>
      </c>
      <c r="I15" s="168">
        <v>2</v>
      </c>
      <c r="J15" s="168">
        <v>2</v>
      </c>
    </row>
    <row r="16" spans="1:10" s="6" customFormat="1" ht="18" customHeight="1" x14ac:dyDescent="0.2">
      <c r="B16" s="231"/>
      <c r="C16" s="234" t="s">
        <v>70</v>
      </c>
      <c r="D16" s="167" t="s">
        <v>39</v>
      </c>
      <c r="E16" s="166">
        <v>1</v>
      </c>
      <c r="F16" s="167" t="s">
        <v>39</v>
      </c>
      <c r="G16" s="166">
        <v>1</v>
      </c>
      <c r="H16" s="167">
        <v>3</v>
      </c>
      <c r="I16" s="166" t="s">
        <v>39</v>
      </c>
      <c r="J16" s="166">
        <v>1</v>
      </c>
    </row>
    <row r="17" spans="2:11" s="7" customFormat="1" ht="18" customHeight="1" x14ac:dyDescent="0.2">
      <c r="B17" s="232"/>
      <c r="C17" s="226"/>
      <c r="D17" s="169" t="s">
        <v>65</v>
      </c>
      <c r="E17" s="170">
        <v>2</v>
      </c>
      <c r="F17" s="169">
        <v>5</v>
      </c>
      <c r="G17" s="169">
        <v>3</v>
      </c>
      <c r="H17" s="169">
        <v>3</v>
      </c>
      <c r="I17" s="169">
        <v>1</v>
      </c>
      <c r="J17" s="169">
        <v>8</v>
      </c>
    </row>
    <row r="18" spans="2:11" s="6" customFormat="1" ht="18" customHeight="1" x14ac:dyDescent="0.2">
      <c r="B18" s="227" t="s">
        <v>71</v>
      </c>
      <c r="C18" s="228"/>
      <c r="D18" s="161">
        <v>524</v>
      </c>
      <c r="E18" s="161">
        <v>353</v>
      </c>
      <c r="F18" s="161">
        <v>371</v>
      </c>
      <c r="G18" s="161">
        <v>239</v>
      </c>
      <c r="H18" s="161">
        <v>230</v>
      </c>
      <c r="I18" s="161">
        <v>273</v>
      </c>
      <c r="J18" s="161">
        <v>341</v>
      </c>
    </row>
    <row r="19" spans="2:11" s="7" customFormat="1" ht="18" customHeight="1" x14ac:dyDescent="0.2">
      <c r="B19" s="229"/>
      <c r="C19" s="228"/>
      <c r="D19" s="162">
        <v>1680</v>
      </c>
      <c r="E19" s="162">
        <v>1415</v>
      </c>
      <c r="F19" s="162">
        <v>1321</v>
      </c>
      <c r="G19" s="162">
        <v>843</v>
      </c>
      <c r="H19" s="162">
        <v>819</v>
      </c>
      <c r="I19" s="162">
        <v>929</v>
      </c>
      <c r="J19" s="162">
        <v>1146</v>
      </c>
    </row>
    <row r="20" spans="2:11" s="6" customFormat="1" ht="18" customHeight="1" x14ac:dyDescent="0.2">
      <c r="B20" s="230" t="s">
        <v>72</v>
      </c>
      <c r="C20" s="233" t="s">
        <v>62</v>
      </c>
      <c r="D20" s="171">
        <v>21</v>
      </c>
      <c r="E20" s="171">
        <v>7</v>
      </c>
      <c r="F20" s="171">
        <v>3</v>
      </c>
      <c r="G20" s="171">
        <v>8</v>
      </c>
      <c r="H20" s="171">
        <v>6</v>
      </c>
      <c r="I20" s="171">
        <v>3</v>
      </c>
      <c r="J20" s="171">
        <v>10</v>
      </c>
    </row>
    <row r="21" spans="2:11" s="7" customFormat="1" ht="18" customHeight="1" x14ac:dyDescent="0.2">
      <c r="B21" s="231"/>
      <c r="C21" s="228"/>
      <c r="D21" s="172">
        <v>48</v>
      </c>
      <c r="E21" s="172">
        <v>25</v>
      </c>
      <c r="F21" s="172">
        <v>22</v>
      </c>
      <c r="G21" s="172">
        <v>23</v>
      </c>
      <c r="H21" s="172">
        <v>20</v>
      </c>
      <c r="I21" s="172">
        <v>18</v>
      </c>
      <c r="J21" s="172">
        <v>31</v>
      </c>
    </row>
    <row r="22" spans="2:11" s="6" customFormat="1" ht="18" customHeight="1" x14ac:dyDescent="0.2">
      <c r="B22" s="231"/>
      <c r="C22" s="234" t="s">
        <v>73</v>
      </c>
      <c r="D22" s="173" t="s">
        <v>39</v>
      </c>
      <c r="E22" s="173" t="s">
        <v>39</v>
      </c>
      <c r="F22" s="166" t="s">
        <v>39</v>
      </c>
      <c r="G22" s="166" t="s">
        <v>39</v>
      </c>
      <c r="H22" s="166" t="s">
        <v>39</v>
      </c>
      <c r="I22" s="166" t="s">
        <v>39</v>
      </c>
      <c r="J22" s="166" t="s">
        <v>39</v>
      </c>
    </row>
    <row r="23" spans="2:11" s="7" customFormat="1" ht="18" customHeight="1" x14ac:dyDescent="0.2">
      <c r="B23" s="231"/>
      <c r="C23" s="228"/>
      <c r="D23" s="168">
        <v>1</v>
      </c>
      <c r="E23" s="165" t="s">
        <v>65</v>
      </c>
      <c r="F23" s="168" t="s">
        <v>65</v>
      </c>
      <c r="G23" s="168" t="s">
        <v>65</v>
      </c>
      <c r="H23" s="168" t="s">
        <v>65</v>
      </c>
      <c r="I23" s="168" t="s">
        <v>65</v>
      </c>
      <c r="J23" s="168" t="s">
        <v>65</v>
      </c>
    </row>
    <row r="24" spans="2:11" s="7" customFormat="1" ht="18" customHeight="1" x14ac:dyDescent="0.2">
      <c r="B24" s="231"/>
      <c r="C24" s="234" t="s">
        <v>74</v>
      </c>
      <c r="D24" s="218">
        <v>21</v>
      </c>
      <c r="E24" s="219">
        <v>7</v>
      </c>
      <c r="F24" s="218">
        <v>3</v>
      </c>
      <c r="G24" s="218">
        <v>8</v>
      </c>
      <c r="H24" s="218">
        <v>6</v>
      </c>
      <c r="I24" s="218">
        <v>3</v>
      </c>
      <c r="J24" s="218">
        <v>7</v>
      </c>
    </row>
    <row r="25" spans="2:11" s="7" customFormat="1" ht="18" customHeight="1" x14ac:dyDescent="0.2">
      <c r="B25" s="231"/>
      <c r="C25" s="228"/>
      <c r="D25" s="168">
        <v>47</v>
      </c>
      <c r="E25" s="165">
        <v>25</v>
      </c>
      <c r="F25" s="168">
        <v>22</v>
      </c>
      <c r="G25" s="168">
        <v>23</v>
      </c>
      <c r="H25" s="168">
        <v>20</v>
      </c>
      <c r="I25" s="168">
        <v>18</v>
      </c>
      <c r="J25" s="168">
        <v>27</v>
      </c>
    </row>
    <row r="26" spans="2:11" s="6" customFormat="1" ht="18" customHeight="1" x14ac:dyDescent="0.2">
      <c r="B26" s="231"/>
      <c r="C26" s="235" t="s">
        <v>315</v>
      </c>
      <c r="D26" s="173" t="s">
        <v>39</v>
      </c>
      <c r="E26" s="173" t="s">
        <v>39</v>
      </c>
      <c r="F26" s="166" t="s">
        <v>39</v>
      </c>
      <c r="G26" s="166" t="s">
        <v>39</v>
      </c>
      <c r="H26" s="166" t="s">
        <v>39</v>
      </c>
      <c r="I26" s="166" t="s">
        <v>39</v>
      </c>
      <c r="J26" s="166">
        <v>3</v>
      </c>
      <c r="K26" s="207"/>
    </row>
    <row r="27" spans="2:11" s="7" customFormat="1" ht="18" customHeight="1" x14ac:dyDescent="0.2">
      <c r="B27" s="232"/>
      <c r="C27" s="236"/>
      <c r="D27" s="169" t="s">
        <v>39</v>
      </c>
      <c r="E27" s="169" t="s">
        <v>39</v>
      </c>
      <c r="F27" s="169" t="s">
        <v>39</v>
      </c>
      <c r="G27" s="169" t="s">
        <v>39</v>
      </c>
      <c r="H27" s="169" t="s">
        <v>39</v>
      </c>
      <c r="I27" s="169" t="s">
        <v>39</v>
      </c>
      <c r="J27" s="169">
        <v>4</v>
      </c>
    </row>
    <row r="28" spans="2:11" s="6" customFormat="1" ht="18" customHeight="1" x14ac:dyDescent="0.2">
      <c r="B28" s="237" t="s">
        <v>49</v>
      </c>
      <c r="C28" s="234" t="s">
        <v>62</v>
      </c>
      <c r="D28" s="161">
        <v>18</v>
      </c>
      <c r="E28" s="161">
        <v>36</v>
      </c>
      <c r="F28" s="161">
        <v>23</v>
      </c>
      <c r="G28" s="161">
        <v>18</v>
      </c>
      <c r="H28" s="161">
        <v>24</v>
      </c>
      <c r="I28" s="161">
        <v>30</v>
      </c>
      <c r="J28" s="161">
        <v>21</v>
      </c>
    </row>
    <row r="29" spans="2:11" s="7" customFormat="1" ht="18" customHeight="1" x14ac:dyDescent="0.2">
      <c r="B29" s="231"/>
      <c r="C29" s="228"/>
      <c r="D29" s="162">
        <v>74</v>
      </c>
      <c r="E29" s="162">
        <v>111</v>
      </c>
      <c r="F29" s="162">
        <v>75</v>
      </c>
      <c r="G29" s="162">
        <v>64</v>
      </c>
      <c r="H29" s="162">
        <v>77</v>
      </c>
      <c r="I29" s="162">
        <v>103</v>
      </c>
      <c r="J29" s="162">
        <v>67</v>
      </c>
    </row>
    <row r="30" spans="2:11" s="6" customFormat="1" ht="18" customHeight="1" x14ac:dyDescent="0.2">
      <c r="B30" s="231"/>
      <c r="C30" s="234" t="s">
        <v>75</v>
      </c>
      <c r="D30" s="161">
        <v>17</v>
      </c>
      <c r="E30" s="161">
        <v>33</v>
      </c>
      <c r="F30" s="161">
        <v>22</v>
      </c>
      <c r="G30" s="161">
        <v>17</v>
      </c>
      <c r="H30" s="161">
        <v>21</v>
      </c>
      <c r="I30" s="161">
        <v>29</v>
      </c>
      <c r="J30" s="161">
        <v>21</v>
      </c>
    </row>
    <row r="31" spans="2:11" s="7" customFormat="1" ht="18" customHeight="1" x14ac:dyDescent="0.2">
      <c r="B31" s="231"/>
      <c r="C31" s="228"/>
      <c r="D31" s="162">
        <v>73</v>
      </c>
      <c r="E31" s="162">
        <v>101</v>
      </c>
      <c r="F31" s="162">
        <v>73</v>
      </c>
      <c r="G31" s="162">
        <v>60</v>
      </c>
      <c r="H31" s="162">
        <v>69</v>
      </c>
      <c r="I31" s="162">
        <v>101</v>
      </c>
      <c r="J31" s="162">
        <v>67</v>
      </c>
    </row>
    <row r="32" spans="2:11" s="6" customFormat="1" ht="18" customHeight="1" x14ac:dyDescent="0.2">
      <c r="B32" s="231"/>
      <c r="C32" s="234" t="s">
        <v>47</v>
      </c>
      <c r="D32" s="175">
        <v>1</v>
      </c>
      <c r="E32" s="176">
        <v>3</v>
      </c>
      <c r="F32" s="176">
        <v>1</v>
      </c>
      <c r="G32" s="176">
        <v>1</v>
      </c>
      <c r="H32" s="176">
        <v>3</v>
      </c>
      <c r="I32" s="176">
        <v>1</v>
      </c>
      <c r="J32" s="166" t="s">
        <v>39</v>
      </c>
    </row>
    <row r="33" spans="2:10" s="7" customFormat="1" ht="18" customHeight="1" x14ac:dyDescent="0.2">
      <c r="B33" s="231"/>
      <c r="C33" s="228"/>
      <c r="D33" s="162">
        <v>1</v>
      </c>
      <c r="E33" s="162">
        <v>10</v>
      </c>
      <c r="F33" s="162">
        <v>2</v>
      </c>
      <c r="G33" s="162">
        <v>4</v>
      </c>
      <c r="H33" s="162">
        <v>8</v>
      </c>
      <c r="I33" s="162">
        <v>2</v>
      </c>
      <c r="J33" s="165" t="s">
        <v>65</v>
      </c>
    </row>
    <row r="34" spans="2:10" s="6" customFormat="1" ht="18" customHeight="1" x14ac:dyDescent="0.2">
      <c r="B34" s="223" t="s">
        <v>59</v>
      </c>
      <c r="C34" s="224"/>
      <c r="D34" s="171">
        <v>40</v>
      </c>
      <c r="E34" s="171">
        <v>35</v>
      </c>
      <c r="F34" s="171">
        <v>58</v>
      </c>
      <c r="G34" s="171">
        <v>32</v>
      </c>
      <c r="H34" s="171">
        <v>25</v>
      </c>
      <c r="I34" s="171">
        <v>38</v>
      </c>
      <c r="J34" s="171">
        <v>47</v>
      </c>
    </row>
    <row r="35" spans="2:10" s="7" customFormat="1" ht="18" customHeight="1" x14ac:dyDescent="0.2">
      <c r="B35" s="225"/>
      <c r="C35" s="226"/>
      <c r="D35" s="174">
        <v>121</v>
      </c>
      <c r="E35" s="174">
        <v>134</v>
      </c>
      <c r="F35" s="174">
        <v>153</v>
      </c>
      <c r="G35" s="174">
        <v>117</v>
      </c>
      <c r="H35" s="174">
        <v>103</v>
      </c>
      <c r="I35" s="174">
        <v>150</v>
      </c>
      <c r="J35" s="174">
        <v>148</v>
      </c>
    </row>
    <row r="36" spans="2:10" s="6" customFormat="1" ht="18" customHeight="1" x14ac:dyDescent="0.2">
      <c r="B36" s="227" t="s">
        <v>76</v>
      </c>
      <c r="C36" s="228"/>
      <c r="D36" s="161">
        <v>86</v>
      </c>
      <c r="E36" s="161">
        <v>91</v>
      </c>
      <c r="F36" s="161">
        <v>80</v>
      </c>
      <c r="G36" s="161">
        <v>76</v>
      </c>
      <c r="H36" s="161">
        <v>56</v>
      </c>
      <c r="I36" s="161">
        <v>48</v>
      </c>
      <c r="J36" s="161">
        <v>60</v>
      </c>
    </row>
    <row r="37" spans="2:10" s="7" customFormat="1" ht="18" customHeight="1" x14ac:dyDescent="0.2">
      <c r="B37" s="225"/>
      <c r="C37" s="226"/>
      <c r="D37" s="174">
        <v>351</v>
      </c>
      <c r="E37" s="174">
        <v>356</v>
      </c>
      <c r="F37" s="174">
        <v>277</v>
      </c>
      <c r="G37" s="174">
        <v>225</v>
      </c>
      <c r="H37" s="174">
        <v>218</v>
      </c>
      <c r="I37" s="174">
        <v>165</v>
      </c>
      <c r="J37" s="174">
        <v>255</v>
      </c>
    </row>
    <row r="39" spans="2:10" x14ac:dyDescent="0.15">
      <c r="B39" s="5" t="s">
        <v>67</v>
      </c>
    </row>
    <row r="40" spans="2:10" x14ac:dyDescent="0.15">
      <c r="B40" s="5" t="s">
        <v>79</v>
      </c>
    </row>
    <row r="41" spans="2:10" x14ac:dyDescent="0.15">
      <c r="B41" s="5" t="s">
        <v>137</v>
      </c>
    </row>
    <row r="42" spans="2:10" x14ac:dyDescent="0.15">
      <c r="B42" s="5" t="s">
        <v>316</v>
      </c>
    </row>
  </sheetData>
  <mergeCells count="27">
    <mergeCell ref="H4:H5"/>
    <mergeCell ref="C32:C33"/>
    <mergeCell ref="I4:I5"/>
    <mergeCell ref="J4:J5"/>
    <mergeCell ref="B6:C7"/>
    <mergeCell ref="B8:B17"/>
    <mergeCell ref="C8:C9"/>
    <mergeCell ref="C10:C11"/>
    <mergeCell ref="C12:C13"/>
    <mergeCell ref="C14:C15"/>
    <mergeCell ref="C16:C17"/>
    <mergeCell ref="B4:C5"/>
    <mergeCell ref="D4:D5"/>
    <mergeCell ref="E4:E5"/>
    <mergeCell ref="F4:F5"/>
    <mergeCell ref="G4:G5"/>
    <mergeCell ref="B34:C35"/>
    <mergeCell ref="B36:C37"/>
    <mergeCell ref="B18:C19"/>
    <mergeCell ref="B20:B27"/>
    <mergeCell ref="C20:C21"/>
    <mergeCell ref="C22:C23"/>
    <mergeCell ref="C26:C27"/>
    <mergeCell ref="B28:B33"/>
    <mergeCell ref="C28:C29"/>
    <mergeCell ref="C30:C31"/>
    <mergeCell ref="C24:C25"/>
  </mergeCells>
  <phoneticPr fontId="24"/>
  <hyperlinks>
    <hyperlink ref="A1" location="目次!A2" display="目次へ戻る" xr:uid="{6FDE3381-65CF-4FC6-AE3B-A1B4484ECF00}"/>
  </hyperlinks>
  <pageMargins left="0.98425196850393704" right="0.78740157480314965" top="0.98425196850393704" bottom="0.98425196850393704" header="0.51181102362204722" footer="0.51181102362204722"/>
  <pageSetup paperSize="9" firstPageNumber="76" orientation="portrait" useFirstPageNumber="1" r:id="rId1"/>
  <headerFooter scaleWithDoc="0" alignWithMargins="0">
    <oddHeader>&amp;C&amp;"ＭＳ ゴシック,regular"&amp;11１３　治安</oddHeader>
  </headerFooter>
  <ignoredErrors>
    <ignoredError sqref="H4:J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D2F6-CFD6-4341-9857-4D00D6C603F1}">
  <sheetPr codeName="Sheet1">
    <tabColor theme="5" tint="0.39997558519241921"/>
  </sheetPr>
  <dimension ref="A1:K20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5.3984375" style="5" customWidth="1"/>
    <col min="3" max="4" width="3.5" style="5" bestFit="1" customWidth="1"/>
    <col min="5" max="10" width="10.19921875" style="5" customWidth="1"/>
    <col min="11" max="11" width="9" style="5" bestFit="1"/>
    <col min="12" max="16384" width="9" style="5"/>
  </cols>
  <sheetData>
    <row r="1" spans="1:11" ht="16.05" customHeight="1" x14ac:dyDescent="0.2">
      <c r="A1" s="8" t="s">
        <v>28</v>
      </c>
    </row>
    <row r="2" spans="1:11" ht="16.5" customHeight="1" x14ac:dyDescent="0.2">
      <c r="B2" s="9" t="s">
        <v>81</v>
      </c>
    </row>
    <row r="3" spans="1:11" ht="14.25" customHeight="1" x14ac:dyDescent="0.15">
      <c r="J3" s="16" t="s">
        <v>42</v>
      </c>
    </row>
    <row r="4" spans="1:11" ht="30" customHeight="1" x14ac:dyDescent="0.15">
      <c r="B4" s="240" t="s">
        <v>2</v>
      </c>
      <c r="C4" s="241"/>
      <c r="D4" s="241"/>
      <c r="E4" s="11" t="s">
        <v>62</v>
      </c>
      <c r="F4" s="11" t="s">
        <v>19</v>
      </c>
      <c r="G4" s="11" t="s">
        <v>78</v>
      </c>
      <c r="H4" s="17" t="s">
        <v>82</v>
      </c>
      <c r="I4" s="11" t="s">
        <v>83</v>
      </c>
      <c r="J4" s="18" t="s">
        <v>85</v>
      </c>
    </row>
    <row r="5" spans="1:11" ht="18" customHeight="1" x14ac:dyDescent="0.15">
      <c r="B5" s="19" t="s">
        <v>87</v>
      </c>
      <c r="C5" s="13">
        <v>26</v>
      </c>
      <c r="D5" s="24" t="s">
        <v>309</v>
      </c>
      <c r="E5" s="20">
        <f>SUM(F5:J5)</f>
        <v>1979</v>
      </c>
      <c r="F5" s="21">
        <v>105</v>
      </c>
      <c r="G5" s="21">
        <v>5</v>
      </c>
      <c r="H5" s="21">
        <v>1854</v>
      </c>
      <c r="I5" s="21">
        <v>15</v>
      </c>
      <c r="J5" s="22" t="s">
        <v>88</v>
      </c>
      <c r="K5" s="20"/>
    </row>
    <row r="6" spans="1:11" ht="18" customHeight="1" x14ac:dyDescent="0.15">
      <c r="B6" s="23"/>
      <c r="C6" s="13">
        <v>27</v>
      </c>
      <c r="D6" s="24"/>
      <c r="E6" s="20">
        <f t="shared" ref="E6:E13" si="0">SUM(F6:J6)</f>
        <v>1987</v>
      </c>
      <c r="F6" s="21">
        <v>94</v>
      </c>
      <c r="G6" s="21">
        <v>3</v>
      </c>
      <c r="H6" s="21">
        <v>1877</v>
      </c>
      <c r="I6" s="21">
        <v>13</v>
      </c>
      <c r="J6" s="22" t="s">
        <v>88</v>
      </c>
      <c r="K6" s="20"/>
    </row>
    <row r="7" spans="1:11" ht="18" customHeight="1" x14ac:dyDescent="0.15">
      <c r="B7" s="23"/>
      <c r="C7" s="13">
        <v>28</v>
      </c>
      <c r="D7" s="24"/>
      <c r="E7" s="20">
        <f t="shared" si="0"/>
        <v>1929</v>
      </c>
      <c r="F7" s="21">
        <v>66</v>
      </c>
      <c r="G7" s="21">
        <v>2</v>
      </c>
      <c r="H7" s="21">
        <v>1853</v>
      </c>
      <c r="I7" s="21">
        <v>8</v>
      </c>
      <c r="J7" s="22" t="s">
        <v>88</v>
      </c>
      <c r="K7" s="20"/>
    </row>
    <row r="8" spans="1:11" ht="18" customHeight="1" x14ac:dyDescent="0.15">
      <c r="B8" s="23"/>
      <c r="C8" s="13">
        <v>29</v>
      </c>
      <c r="D8" s="24"/>
      <c r="E8" s="20">
        <f t="shared" si="0"/>
        <v>1418</v>
      </c>
      <c r="F8" s="21">
        <v>42</v>
      </c>
      <c r="G8" s="22" t="s">
        <v>88</v>
      </c>
      <c r="H8" s="21">
        <v>1361</v>
      </c>
      <c r="I8" s="21">
        <v>15</v>
      </c>
      <c r="J8" s="22" t="s">
        <v>88</v>
      </c>
      <c r="K8" s="20"/>
    </row>
    <row r="9" spans="1:11" ht="18" customHeight="1" x14ac:dyDescent="0.15">
      <c r="B9" s="23"/>
      <c r="C9" s="13">
        <v>30</v>
      </c>
      <c r="D9" s="24"/>
      <c r="E9" s="20">
        <f t="shared" si="0"/>
        <v>1199</v>
      </c>
      <c r="F9" s="21">
        <v>37</v>
      </c>
      <c r="G9" s="21">
        <v>8</v>
      </c>
      <c r="H9" s="21">
        <v>1147</v>
      </c>
      <c r="I9" s="21">
        <v>7</v>
      </c>
      <c r="J9" s="22" t="s">
        <v>88</v>
      </c>
      <c r="K9" s="20"/>
    </row>
    <row r="10" spans="1:11" ht="18" customHeight="1" x14ac:dyDescent="0.15">
      <c r="B10" s="23" t="s">
        <v>89</v>
      </c>
      <c r="C10" s="13" t="s">
        <v>90</v>
      </c>
      <c r="D10" s="24" t="s">
        <v>93</v>
      </c>
      <c r="E10" s="20">
        <f t="shared" si="0"/>
        <v>727</v>
      </c>
      <c r="F10" s="21">
        <v>31</v>
      </c>
      <c r="G10" s="21">
        <v>1</v>
      </c>
      <c r="H10" s="21">
        <v>688</v>
      </c>
      <c r="I10" s="21">
        <v>7</v>
      </c>
      <c r="J10" s="22" t="s">
        <v>88</v>
      </c>
      <c r="K10" s="20"/>
    </row>
    <row r="11" spans="1:11" ht="18" customHeight="1" x14ac:dyDescent="0.15">
      <c r="C11" s="13">
        <v>2</v>
      </c>
      <c r="D11" s="24"/>
      <c r="E11" s="20">
        <f t="shared" si="0"/>
        <v>460</v>
      </c>
      <c r="F11" s="21">
        <v>31</v>
      </c>
      <c r="G11" s="21">
        <v>3</v>
      </c>
      <c r="H11" s="21">
        <v>417</v>
      </c>
      <c r="I11" s="21">
        <v>9</v>
      </c>
      <c r="J11" s="22" t="s">
        <v>88</v>
      </c>
      <c r="K11" s="20"/>
    </row>
    <row r="12" spans="1:11" ht="18" customHeight="1" x14ac:dyDescent="0.15">
      <c r="B12" s="23"/>
      <c r="C12" s="13">
        <v>3</v>
      </c>
      <c r="D12" s="24"/>
      <c r="E12" s="20">
        <f t="shared" si="0"/>
        <v>306</v>
      </c>
      <c r="F12" s="21">
        <v>26</v>
      </c>
      <c r="G12" s="21">
        <v>4</v>
      </c>
      <c r="H12" s="21">
        <v>270</v>
      </c>
      <c r="I12" s="21">
        <v>6</v>
      </c>
      <c r="J12" s="22" t="s">
        <v>88</v>
      </c>
      <c r="K12" s="20"/>
    </row>
    <row r="13" spans="1:11" ht="18" customHeight="1" x14ac:dyDescent="0.15">
      <c r="B13" s="23"/>
      <c r="C13" s="13">
        <v>4</v>
      </c>
      <c r="D13" s="24"/>
      <c r="E13" s="20">
        <f t="shared" si="0"/>
        <v>348</v>
      </c>
      <c r="F13" s="21">
        <v>17</v>
      </c>
      <c r="G13" s="21">
        <v>5</v>
      </c>
      <c r="H13" s="21">
        <v>321</v>
      </c>
      <c r="I13" s="21">
        <v>5</v>
      </c>
      <c r="J13" s="22" t="s">
        <v>88</v>
      </c>
      <c r="K13" s="20"/>
    </row>
    <row r="14" spans="1:11" ht="18" customHeight="1" x14ac:dyDescent="0.15">
      <c r="B14" s="23"/>
      <c r="C14" s="13">
        <v>5</v>
      </c>
      <c r="D14" s="24"/>
      <c r="E14" s="20">
        <f>SUM(F14:J14)</f>
        <v>473</v>
      </c>
      <c r="F14" s="21">
        <v>44</v>
      </c>
      <c r="G14" s="21">
        <v>4</v>
      </c>
      <c r="H14" s="21">
        <v>405</v>
      </c>
      <c r="I14" s="21">
        <v>20</v>
      </c>
      <c r="J14" s="22" t="s">
        <v>88</v>
      </c>
      <c r="K14" s="20"/>
    </row>
    <row r="15" spans="1:11" ht="7.5" customHeight="1" x14ac:dyDescent="0.15">
      <c r="B15" s="25"/>
      <c r="C15" s="15"/>
      <c r="D15" s="26"/>
      <c r="E15" s="27"/>
      <c r="F15" s="28"/>
      <c r="G15" s="28"/>
      <c r="H15" s="28"/>
      <c r="I15" s="28"/>
      <c r="J15" s="29"/>
    </row>
    <row r="17" spans="2:2" x14ac:dyDescent="0.15">
      <c r="B17" s="5" t="s">
        <v>97</v>
      </c>
    </row>
    <row r="18" spans="2:2" x14ac:dyDescent="0.15">
      <c r="B18" s="5" t="s">
        <v>99</v>
      </c>
    </row>
    <row r="19" spans="2:2" x14ac:dyDescent="0.15">
      <c r="B19" s="5" t="s">
        <v>96</v>
      </c>
    </row>
    <row r="20" spans="2:2" x14ac:dyDescent="0.15">
      <c r="B20" s="5" t="s">
        <v>100</v>
      </c>
    </row>
  </sheetData>
  <mergeCells count="1">
    <mergeCell ref="B4:D4"/>
  </mergeCells>
  <phoneticPr fontId="24"/>
  <hyperlinks>
    <hyperlink ref="A1" location="目次!A2" display="目次へ戻る" xr:uid="{6A2618F0-098E-4C83-B193-73A1AEB1706E}"/>
  </hyperlinks>
  <printOptions horizontalCentered="1"/>
  <pageMargins left="0.78740157480314954" right="0.98425196850393704" top="0.98425196850393704" bottom="0.98425196850393704" header="0.51181102362204722" footer="0.51181102362204722"/>
  <pageSetup paperSize="9" firstPageNumber="0" orientation="portrait" horizontalDpi="4294967292" r:id="rId1"/>
  <headerFooter scaleWithDoc="0" alignWithMargins="0">
    <oddHeader>&amp;C&amp;"ＭＳ ゴシック,regular"&amp;11１３　治安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9561-2B06-41D5-AC56-D240FDBB940E}">
  <sheetPr codeName="Sheet2">
    <tabColor theme="5" tint="0.39997558519241921"/>
    <pageSetUpPr fitToPage="1"/>
  </sheetPr>
  <dimension ref="A1:I38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10.8984375" style="5" customWidth="1"/>
    <col min="3" max="3" width="9" style="5" bestFit="1"/>
    <col min="4" max="16384" width="9" style="5"/>
  </cols>
  <sheetData>
    <row r="1" spans="1:8" ht="16.05" customHeight="1" x14ac:dyDescent="0.2">
      <c r="A1" s="8" t="s">
        <v>28</v>
      </c>
    </row>
    <row r="2" spans="1:8" ht="16.5" customHeight="1" x14ac:dyDescent="0.2">
      <c r="B2" s="9" t="s">
        <v>101</v>
      </c>
    </row>
    <row r="3" spans="1:8" ht="14.25" customHeight="1" x14ac:dyDescent="0.15">
      <c r="G3" s="244" t="s">
        <v>103</v>
      </c>
      <c r="H3" s="244"/>
    </row>
    <row r="4" spans="1:8" s="30" customFormat="1" ht="19.5" customHeight="1" x14ac:dyDescent="0.2">
      <c r="B4" s="240" t="s">
        <v>105</v>
      </c>
      <c r="C4" s="245" t="s">
        <v>106</v>
      </c>
      <c r="D4" s="246"/>
      <c r="E4" s="247" t="s">
        <v>40</v>
      </c>
      <c r="F4" s="245"/>
      <c r="G4" s="247" t="s">
        <v>161</v>
      </c>
      <c r="H4" s="245"/>
    </row>
    <row r="5" spans="1:8" s="30" customFormat="1" ht="19.5" customHeight="1" x14ac:dyDescent="0.2">
      <c r="B5" s="240"/>
      <c r="C5" s="11" t="s">
        <v>107</v>
      </c>
      <c r="D5" s="31" t="s">
        <v>109</v>
      </c>
      <c r="E5" s="11" t="s">
        <v>107</v>
      </c>
      <c r="F5" s="31" t="s">
        <v>109</v>
      </c>
      <c r="G5" s="11" t="s">
        <v>107</v>
      </c>
      <c r="H5" s="31" t="s">
        <v>109</v>
      </c>
    </row>
    <row r="6" spans="1:8" s="30" customFormat="1" ht="18" customHeight="1" x14ac:dyDescent="0.2">
      <c r="B6" s="12" t="s">
        <v>110</v>
      </c>
      <c r="C6" s="32">
        <v>10</v>
      </c>
      <c r="D6" s="33">
        <v>6</v>
      </c>
      <c r="E6" s="34">
        <v>10</v>
      </c>
      <c r="F6" s="35">
        <v>4</v>
      </c>
      <c r="G6" s="34">
        <v>7</v>
      </c>
      <c r="H6" s="35">
        <v>9</v>
      </c>
    </row>
    <row r="7" spans="1:8" s="30" customFormat="1" ht="18" customHeight="1" x14ac:dyDescent="0.2">
      <c r="B7" s="14" t="s">
        <v>112</v>
      </c>
      <c r="C7" s="32">
        <v>189</v>
      </c>
      <c r="D7" s="33">
        <v>139</v>
      </c>
      <c r="E7" s="34">
        <v>221</v>
      </c>
      <c r="F7" s="35">
        <v>147</v>
      </c>
      <c r="G7" s="34">
        <v>163</v>
      </c>
      <c r="H7" s="35">
        <v>118</v>
      </c>
    </row>
    <row r="8" spans="1:8" s="30" customFormat="1" ht="18" customHeight="1" x14ac:dyDescent="0.2">
      <c r="B8" s="14" t="s">
        <v>113</v>
      </c>
      <c r="C8" s="32">
        <v>105</v>
      </c>
      <c r="D8" s="33">
        <v>54</v>
      </c>
      <c r="E8" s="34">
        <v>107</v>
      </c>
      <c r="F8" s="35">
        <v>88</v>
      </c>
      <c r="G8" s="34">
        <v>101</v>
      </c>
      <c r="H8" s="35">
        <v>57</v>
      </c>
    </row>
    <row r="9" spans="1:8" s="30" customFormat="1" ht="18" customHeight="1" x14ac:dyDescent="0.2">
      <c r="B9" s="14" t="s">
        <v>114</v>
      </c>
      <c r="C9" s="32">
        <v>857</v>
      </c>
      <c r="D9" s="33">
        <v>674</v>
      </c>
      <c r="E9" s="34">
        <v>831</v>
      </c>
      <c r="F9" s="35">
        <v>612</v>
      </c>
      <c r="G9" s="34">
        <v>882</v>
      </c>
      <c r="H9" s="35">
        <v>651</v>
      </c>
    </row>
    <row r="10" spans="1:8" s="30" customFormat="1" ht="18" customHeight="1" x14ac:dyDescent="0.2">
      <c r="B10" s="14" t="s">
        <v>115</v>
      </c>
      <c r="C10" s="32">
        <v>1100</v>
      </c>
      <c r="D10" s="33">
        <v>1166</v>
      </c>
      <c r="E10" s="34">
        <v>1133</v>
      </c>
      <c r="F10" s="35">
        <v>1218</v>
      </c>
      <c r="G10" s="34">
        <v>967</v>
      </c>
      <c r="H10" s="35">
        <v>1041</v>
      </c>
    </row>
    <row r="11" spans="1:8" s="30" customFormat="1" ht="18" customHeight="1" x14ac:dyDescent="0.2">
      <c r="B11" s="14" t="s">
        <v>116</v>
      </c>
      <c r="C11" s="36">
        <f t="shared" ref="C11:H11" si="0">SUM(C6:C10)</f>
        <v>2261</v>
      </c>
      <c r="D11" s="37">
        <f t="shared" si="0"/>
        <v>2039</v>
      </c>
      <c r="E11" s="36">
        <f t="shared" si="0"/>
        <v>2302</v>
      </c>
      <c r="F11" s="37">
        <f t="shared" si="0"/>
        <v>2069</v>
      </c>
      <c r="G11" s="36">
        <f t="shared" si="0"/>
        <v>2120</v>
      </c>
      <c r="H11" s="37">
        <f t="shared" si="0"/>
        <v>1876</v>
      </c>
    </row>
    <row r="12" spans="1:8" s="30" customFormat="1" ht="18" customHeight="1" x14ac:dyDescent="0.2">
      <c r="B12" s="10" t="s">
        <v>77</v>
      </c>
      <c r="C12" s="248">
        <f>SUM(C11:D11)</f>
        <v>4300</v>
      </c>
      <c r="D12" s="249"/>
      <c r="E12" s="248">
        <f>SUM(E11:F11)</f>
        <v>4371</v>
      </c>
      <c r="F12" s="250"/>
      <c r="G12" s="248">
        <f>SUM(G11:H11)</f>
        <v>3996</v>
      </c>
      <c r="H12" s="250"/>
    </row>
    <row r="14" spans="1:8" x14ac:dyDescent="0.15">
      <c r="B14" s="38" t="s">
        <v>117</v>
      </c>
    </row>
    <row r="15" spans="1:8" x14ac:dyDescent="0.15">
      <c r="B15" s="5" t="s">
        <v>118</v>
      </c>
    </row>
    <row r="16" spans="1:8" x14ac:dyDescent="0.15">
      <c r="B16" s="5" t="s">
        <v>119</v>
      </c>
    </row>
    <row r="17" spans="2:9" x14ac:dyDescent="0.15">
      <c r="B17" s="5" t="s">
        <v>121</v>
      </c>
    </row>
    <row r="18" spans="2:9" x14ac:dyDescent="0.15">
      <c r="B18" s="5" t="s">
        <v>122</v>
      </c>
    </row>
    <row r="19" spans="2:9" x14ac:dyDescent="0.15">
      <c r="B19" s="5" t="s">
        <v>123</v>
      </c>
    </row>
    <row r="20" spans="2:9" ht="14.25" customHeight="1" x14ac:dyDescent="0.15"/>
    <row r="21" spans="2:9" ht="14.25" customHeight="1" x14ac:dyDescent="0.15"/>
    <row r="22" spans="2:9" ht="16.5" customHeight="1" x14ac:dyDescent="0.2">
      <c r="B22" s="9" t="s">
        <v>126</v>
      </c>
    </row>
    <row r="23" spans="2:9" x14ac:dyDescent="0.15">
      <c r="H23" s="244" t="s">
        <v>103</v>
      </c>
      <c r="I23" s="244"/>
    </row>
    <row r="24" spans="2:9" s="30" customFormat="1" ht="19.5" customHeight="1" x14ac:dyDescent="0.2">
      <c r="B24" s="10" t="s">
        <v>127</v>
      </c>
      <c r="C24" s="39" t="s">
        <v>272</v>
      </c>
      <c r="D24" s="39" t="s">
        <v>53</v>
      </c>
      <c r="E24" s="39">
        <v>2</v>
      </c>
      <c r="F24" s="39">
        <v>3</v>
      </c>
      <c r="G24" s="39">
        <v>4</v>
      </c>
      <c r="H24" s="31">
        <v>5</v>
      </c>
      <c r="I24" s="31">
        <v>6</v>
      </c>
    </row>
    <row r="25" spans="2:9" s="30" customFormat="1" ht="18" customHeight="1" x14ac:dyDescent="0.2">
      <c r="B25" s="12" t="s">
        <v>30</v>
      </c>
      <c r="C25" s="33">
        <v>10</v>
      </c>
      <c r="D25" s="33">
        <v>14</v>
      </c>
      <c r="E25" s="33">
        <v>12</v>
      </c>
      <c r="F25" s="33">
        <v>16</v>
      </c>
      <c r="G25" s="33">
        <v>23</v>
      </c>
      <c r="H25" s="35">
        <v>14</v>
      </c>
      <c r="I25" s="35">
        <v>19</v>
      </c>
    </row>
    <row r="26" spans="2:9" s="30" customFormat="1" ht="18" customHeight="1" x14ac:dyDescent="0.2">
      <c r="B26" s="14" t="s">
        <v>128</v>
      </c>
      <c r="C26" s="40">
        <v>1</v>
      </c>
      <c r="D26" s="40" t="s">
        <v>130</v>
      </c>
      <c r="E26" s="40" t="s">
        <v>130</v>
      </c>
      <c r="F26" s="40" t="s">
        <v>130</v>
      </c>
      <c r="G26" s="40" t="s">
        <v>130</v>
      </c>
      <c r="H26" s="41" t="s">
        <v>130</v>
      </c>
      <c r="I26" s="41" t="s">
        <v>130</v>
      </c>
    </row>
    <row r="27" spans="2:9" s="30" customFormat="1" ht="18" customHeight="1" x14ac:dyDescent="0.2">
      <c r="B27" s="14" t="s">
        <v>131</v>
      </c>
      <c r="C27" s="40" t="s">
        <v>130</v>
      </c>
      <c r="D27" s="40">
        <v>1</v>
      </c>
      <c r="E27" s="40" t="s">
        <v>130</v>
      </c>
      <c r="F27" s="40" t="s">
        <v>130</v>
      </c>
      <c r="G27" s="40">
        <v>1</v>
      </c>
      <c r="H27" s="41">
        <v>1</v>
      </c>
      <c r="I27" s="41" t="s">
        <v>130</v>
      </c>
    </row>
    <row r="28" spans="2:9" s="30" customFormat="1" ht="18" customHeight="1" x14ac:dyDescent="0.2">
      <c r="B28" s="14" t="s">
        <v>111</v>
      </c>
      <c r="C28" s="33">
        <v>366</v>
      </c>
      <c r="D28" s="33">
        <v>350</v>
      </c>
      <c r="E28" s="33">
        <v>241</v>
      </c>
      <c r="F28" s="33">
        <v>310</v>
      </c>
      <c r="G28" s="33">
        <v>342</v>
      </c>
      <c r="H28" s="35">
        <v>319</v>
      </c>
      <c r="I28" s="35">
        <v>265</v>
      </c>
    </row>
    <row r="29" spans="2:9" s="30" customFormat="1" ht="18" customHeight="1" x14ac:dyDescent="0.2">
      <c r="B29" s="14" t="s">
        <v>132</v>
      </c>
      <c r="C29" s="33">
        <v>43</v>
      </c>
      <c r="D29" s="33">
        <v>30</v>
      </c>
      <c r="E29" s="33">
        <v>31</v>
      </c>
      <c r="F29" s="33">
        <v>31</v>
      </c>
      <c r="G29" s="33">
        <v>39</v>
      </c>
      <c r="H29" s="35">
        <v>43</v>
      </c>
      <c r="I29" s="35">
        <v>30</v>
      </c>
    </row>
    <row r="30" spans="2:9" s="30" customFormat="1" ht="18" customHeight="1" x14ac:dyDescent="0.2">
      <c r="B30" s="14" t="s">
        <v>133</v>
      </c>
      <c r="C30" s="33">
        <v>45</v>
      </c>
      <c r="D30" s="33">
        <v>34</v>
      </c>
      <c r="E30" s="33">
        <v>17</v>
      </c>
      <c r="F30" s="33">
        <v>26</v>
      </c>
      <c r="G30" s="33">
        <v>36</v>
      </c>
      <c r="H30" s="35">
        <v>32</v>
      </c>
      <c r="I30" s="35">
        <v>34</v>
      </c>
    </row>
    <row r="31" spans="2:9" s="30" customFormat="1" ht="18" customHeight="1" x14ac:dyDescent="0.2">
      <c r="B31" s="14" t="s">
        <v>134</v>
      </c>
      <c r="C31" s="33">
        <v>610</v>
      </c>
      <c r="D31" s="33">
        <v>640</v>
      </c>
      <c r="E31" s="33">
        <v>568</v>
      </c>
      <c r="F31" s="33">
        <v>580</v>
      </c>
      <c r="G31" s="33">
        <v>780</v>
      </c>
      <c r="H31" s="35">
        <v>769</v>
      </c>
      <c r="I31" s="35">
        <v>698</v>
      </c>
    </row>
    <row r="32" spans="2:9" s="30" customFormat="1" ht="18" customHeight="1" x14ac:dyDescent="0.2">
      <c r="B32" s="14" t="s">
        <v>135</v>
      </c>
      <c r="C32" s="33">
        <v>30</v>
      </c>
      <c r="D32" s="33">
        <v>23</v>
      </c>
      <c r="E32" s="33">
        <v>20</v>
      </c>
      <c r="F32" s="33">
        <v>23</v>
      </c>
      <c r="G32" s="33">
        <v>22</v>
      </c>
      <c r="H32" s="35">
        <v>19</v>
      </c>
      <c r="I32" s="35">
        <v>18</v>
      </c>
    </row>
    <row r="33" spans="2:9" s="30" customFormat="1" ht="18" customHeight="1" x14ac:dyDescent="0.2">
      <c r="B33" s="14" t="s">
        <v>136</v>
      </c>
      <c r="C33" s="33">
        <v>33</v>
      </c>
      <c r="D33" s="33">
        <v>32</v>
      </c>
      <c r="E33" s="33">
        <v>46</v>
      </c>
      <c r="F33" s="33">
        <v>51</v>
      </c>
      <c r="G33" s="33">
        <v>51</v>
      </c>
      <c r="H33" s="35">
        <v>52</v>
      </c>
      <c r="I33" s="35">
        <v>39</v>
      </c>
    </row>
    <row r="34" spans="2:9" s="30" customFormat="1" ht="18" customHeight="1" x14ac:dyDescent="0.2">
      <c r="B34" s="14" t="s">
        <v>140</v>
      </c>
      <c r="C34" s="33">
        <v>2693</v>
      </c>
      <c r="D34" s="33">
        <v>2616</v>
      </c>
      <c r="E34" s="33">
        <v>2364</v>
      </c>
      <c r="F34" s="33">
        <v>2571</v>
      </c>
      <c r="G34" s="33">
        <v>3559</v>
      </c>
      <c r="H34" s="35">
        <v>3710</v>
      </c>
      <c r="I34" s="35">
        <v>3229</v>
      </c>
    </row>
    <row r="35" spans="2:9" s="30" customFormat="1" ht="18" customHeight="1" x14ac:dyDescent="0.2">
      <c r="B35" s="14" t="s">
        <v>141</v>
      </c>
      <c r="C35" s="33">
        <v>455</v>
      </c>
      <c r="D35" s="33">
        <v>398</v>
      </c>
      <c r="E35" s="33">
        <v>337</v>
      </c>
      <c r="F35" s="33">
        <v>287</v>
      </c>
      <c r="G35" s="33">
        <v>320</v>
      </c>
      <c r="H35" s="35">
        <v>331</v>
      </c>
      <c r="I35" s="35">
        <v>298</v>
      </c>
    </row>
    <row r="36" spans="2:9" s="30" customFormat="1" ht="20.100000000000001" customHeight="1" x14ac:dyDescent="0.2">
      <c r="B36" s="10" t="s">
        <v>116</v>
      </c>
      <c r="C36" s="42">
        <f>SUM(C25:C35)</f>
        <v>4286</v>
      </c>
      <c r="D36" s="42">
        <f t="shared" ref="D36:I36" si="1">SUM(D25:D35)</f>
        <v>4138</v>
      </c>
      <c r="E36" s="42">
        <f t="shared" si="1"/>
        <v>3636</v>
      </c>
      <c r="F36" s="42">
        <f t="shared" si="1"/>
        <v>3895</v>
      </c>
      <c r="G36" s="42">
        <f t="shared" si="1"/>
        <v>5173</v>
      </c>
      <c r="H36" s="42">
        <f t="shared" si="1"/>
        <v>5290</v>
      </c>
      <c r="I36" s="42">
        <f t="shared" si="1"/>
        <v>4630</v>
      </c>
    </row>
    <row r="38" spans="2:9" x14ac:dyDescent="0.15">
      <c r="B38" s="43" t="s">
        <v>142</v>
      </c>
    </row>
  </sheetData>
  <mergeCells count="9">
    <mergeCell ref="H23:I23"/>
    <mergeCell ref="G3:H3"/>
    <mergeCell ref="B4:B5"/>
    <mergeCell ref="C4:D4"/>
    <mergeCell ref="E4:F4"/>
    <mergeCell ref="G4:H4"/>
    <mergeCell ref="C12:D12"/>
    <mergeCell ref="E12:F12"/>
    <mergeCell ref="G12:H12"/>
  </mergeCells>
  <phoneticPr fontId="24"/>
  <hyperlinks>
    <hyperlink ref="A1" location="目次!A2" display="目次へ戻る" xr:uid="{A1BC55A4-B292-4B8D-84B0-D955C321BD97}"/>
  </hyperlinks>
  <pageMargins left="0.98425196850393704" right="0.78740157480314954" top="0.98425196850393704" bottom="0.98425196850393704" header="0.51181102362204722" footer="0.51181102362204722"/>
  <pageSetup paperSize="9" firstPageNumber="78" orientation="portrait" cellComments="asDisplayed" useFirstPageNumber="1" horizontalDpi="4294967292" r:id="rId1"/>
  <headerFooter scaleWithDoc="0" alignWithMargins="0">
    <oddHeader>&amp;C&amp;"ＭＳ ゴシック,regular"&amp;11１３　治安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4BB9-EFA8-4CAF-AF71-C6A35601C71B}">
  <sheetPr codeName="Sheet12">
    <tabColor theme="5" tint="0.39997558519241921"/>
    <pageSetUpPr fitToPage="1"/>
  </sheetPr>
  <dimension ref="A1:S51"/>
  <sheetViews>
    <sheetView showGridLines="0" zoomScale="85" zoomScaleNormal="85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8.69921875" style="5" customWidth="1"/>
    <col min="3" max="3" width="5.09765625" style="5" customWidth="1"/>
    <col min="4" max="19" width="9" style="5" customWidth="1"/>
    <col min="20" max="20" width="9" style="5" bestFit="1"/>
    <col min="21" max="16384" width="9" style="5"/>
  </cols>
  <sheetData>
    <row r="1" spans="1:19" ht="15.75" customHeight="1" x14ac:dyDescent="0.2">
      <c r="A1" s="8" t="s">
        <v>28</v>
      </c>
    </row>
    <row r="2" spans="1:19" ht="19.5" customHeight="1" x14ac:dyDescent="0.25">
      <c r="B2" s="1" t="s">
        <v>143</v>
      </c>
    </row>
    <row r="3" spans="1:19" x14ac:dyDescent="0.15">
      <c r="S3" s="44" t="s">
        <v>98</v>
      </c>
    </row>
    <row r="4" spans="1:19" ht="15" customHeight="1" x14ac:dyDescent="0.15">
      <c r="B4" s="254" t="s">
        <v>52</v>
      </c>
      <c r="C4" s="254"/>
      <c r="D4" s="255" t="s">
        <v>93</v>
      </c>
      <c r="E4" s="252" t="s">
        <v>144</v>
      </c>
      <c r="F4" s="252" t="s">
        <v>145</v>
      </c>
      <c r="G4" s="252" t="s">
        <v>146</v>
      </c>
      <c r="H4" s="252" t="s">
        <v>147</v>
      </c>
      <c r="I4" s="252" t="s">
        <v>149</v>
      </c>
      <c r="J4" s="252" t="s">
        <v>102</v>
      </c>
      <c r="K4" s="258" t="s">
        <v>151</v>
      </c>
      <c r="L4" s="258" t="s">
        <v>153</v>
      </c>
      <c r="M4" s="252" t="s">
        <v>155</v>
      </c>
      <c r="N4" s="252" t="s">
        <v>156</v>
      </c>
      <c r="O4" s="252" t="s">
        <v>157</v>
      </c>
      <c r="P4" s="252" t="s">
        <v>95</v>
      </c>
      <c r="Q4" s="258" t="s">
        <v>139</v>
      </c>
      <c r="R4" s="260" t="s">
        <v>92</v>
      </c>
      <c r="S4" s="261"/>
    </row>
    <row r="5" spans="1:19" ht="15" customHeight="1" x14ac:dyDescent="0.15">
      <c r="B5" s="225"/>
      <c r="C5" s="225"/>
      <c r="D5" s="256"/>
      <c r="E5" s="253"/>
      <c r="F5" s="253"/>
      <c r="G5" s="253"/>
      <c r="H5" s="253"/>
      <c r="I5" s="253"/>
      <c r="J5" s="253"/>
      <c r="K5" s="259"/>
      <c r="L5" s="259"/>
      <c r="M5" s="253"/>
      <c r="N5" s="253"/>
      <c r="O5" s="253"/>
      <c r="P5" s="253"/>
      <c r="Q5" s="259"/>
      <c r="R5" s="17" t="s">
        <v>158</v>
      </c>
      <c r="S5" s="18" t="s">
        <v>159</v>
      </c>
    </row>
    <row r="6" spans="1:19" s="13" customFormat="1" ht="24" x14ac:dyDescent="0.2">
      <c r="B6" s="254" t="s">
        <v>154</v>
      </c>
      <c r="C6" s="224"/>
      <c r="D6" s="177" t="s">
        <v>161</v>
      </c>
      <c r="E6" s="178">
        <v>73</v>
      </c>
      <c r="F6" s="179">
        <v>2</v>
      </c>
      <c r="G6" s="178">
        <v>1</v>
      </c>
      <c r="H6" s="178" t="s">
        <v>130</v>
      </c>
      <c r="I6" s="178">
        <v>1</v>
      </c>
      <c r="J6" s="178">
        <v>1</v>
      </c>
      <c r="K6" s="178">
        <v>1</v>
      </c>
      <c r="L6" s="178">
        <v>2</v>
      </c>
      <c r="M6" s="178">
        <v>2</v>
      </c>
      <c r="N6" s="178">
        <v>1</v>
      </c>
      <c r="O6" s="179" t="s">
        <v>130</v>
      </c>
      <c r="P6" s="179" t="s">
        <v>130</v>
      </c>
      <c r="Q6" s="179" t="s">
        <v>130</v>
      </c>
      <c r="R6" s="179" t="s">
        <v>130</v>
      </c>
      <c r="S6" s="181" t="s">
        <v>162</v>
      </c>
    </row>
    <row r="7" spans="1:19" s="13" customFormat="1" ht="24" customHeight="1" x14ac:dyDescent="0.2">
      <c r="B7" s="225"/>
      <c r="C7" s="226"/>
      <c r="D7" s="180" t="s">
        <v>273</v>
      </c>
      <c r="E7" s="15">
        <v>76</v>
      </c>
      <c r="F7" s="48">
        <v>2</v>
      </c>
      <c r="G7" s="15">
        <v>1</v>
      </c>
      <c r="H7" s="48" t="s">
        <v>130</v>
      </c>
      <c r="I7" s="15">
        <v>1</v>
      </c>
      <c r="J7" s="15">
        <v>1</v>
      </c>
      <c r="K7" s="15">
        <v>1</v>
      </c>
      <c r="L7" s="15">
        <v>2</v>
      </c>
      <c r="M7" s="15">
        <v>2</v>
      </c>
      <c r="N7" s="15">
        <v>1</v>
      </c>
      <c r="O7" s="48" t="s">
        <v>130</v>
      </c>
      <c r="P7" s="48" t="s">
        <v>130</v>
      </c>
      <c r="Q7" s="48" t="s">
        <v>130</v>
      </c>
      <c r="R7" s="48" t="s">
        <v>130</v>
      </c>
      <c r="S7" s="49" t="s">
        <v>162</v>
      </c>
    </row>
    <row r="8" spans="1:19" s="13" customFormat="1" ht="24" x14ac:dyDescent="0.2">
      <c r="B8" s="254" t="s">
        <v>164</v>
      </c>
      <c r="C8" s="224"/>
      <c r="D8" s="177" t="s">
        <v>161</v>
      </c>
      <c r="E8" s="47">
        <v>106</v>
      </c>
      <c r="F8" s="45" t="s">
        <v>130</v>
      </c>
      <c r="G8" s="13">
        <v>5</v>
      </c>
      <c r="H8" s="13">
        <v>1</v>
      </c>
      <c r="I8" s="45" t="s">
        <v>130</v>
      </c>
      <c r="J8" s="45" t="s">
        <v>130</v>
      </c>
      <c r="K8" s="45">
        <v>1</v>
      </c>
      <c r="L8" s="45" t="s">
        <v>130</v>
      </c>
      <c r="M8" s="13">
        <v>1</v>
      </c>
      <c r="N8" s="45" t="s">
        <v>130</v>
      </c>
      <c r="O8" s="45" t="s">
        <v>130</v>
      </c>
      <c r="P8" s="13">
        <v>6</v>
      </c>
      <c r="Q8" s="13">
        <v>6</v>
      </c>
      <c r="R8" s="13" t="s">
        <v>130</v>
      </c>
      <c r="S8" s="46" t="s">
        <v>165</v>
      </c>
    </row>
    <row r="9" spans="1:19" s="13" customFormat="1" ht="24" customHeight="1" x14ac:dyDescent="0.2">
      <c r="B9" s="225"/>
      <c r="C9" s="226"/>
      <c r="D9" s="182" t="s">
        <v>274</v>
      </c>
      <c r="E9" s="183">
        <v>107</v>
      </c>
      <c r="F9" s="48" t="s">
        <v>311</v>
      </c>
      <c r="G9" s="185">
        <v>5</v>
      </c>
      <c r="H9" s="185">
        <v>1</v>
      </c>
      <c r="I9" s="48" t="s">
        <v>311</v>
      </c>
      <c r="J9" s="48" t="s">
        <v>311</v>
      </c>
      <c r="K9" s="184">
        <v>1</v>
      </c>
      <c r="L9" s="48" t="s">
        <v>311</v>
      </c>
      <c r="M9" s="185">
        <v>1</v>
      </c>
      <c r="N9" s="48" t="s">
        <v>311</v>
      </c>
      <c r="O9" s="48" t="s">
        <v>311</v>
      </c>
      <c r="P9" s="185">
        <v>6</v>
      </c>
      <c r="Q9" s="185">
        <v>6</v>
      </c>
      <c r="R9" s="208" t="s">
        <v>311</v>
      </c>
      <c r="S9" s="186" t="s">
        <v>275</v>
      </c>
    </row>
    <row r="10" spans="1:19" s="13" customFormat="1" ht="9" customHeight="1" x14ac:dyDescent="0.2">
      <c r="D10" s="50"/>
      <c r="F10" s="45"/>
      <c r="I10" s="45"/>
      <c r="J10" s="45"/>
      <c r="K10" s="45"/>
      <c r="L10" s="45"/>
      <c r="N10" s="45"/>
      <c r="O10" s="45"/>
      <c r="R10" s="45"/>
      <c r="S10" s="46"/>
    </row>
    <row r="11" spans="1:19" ht="13.2" x14ac:dyDescent="0.2">
      <c r="B11" s="51" t="s">
        <v>160</v>
      </c>
    </row>
    <row r="12" spans="1:19" x14ac:dyDescent="0.15">
      <c r="B12" s="43"/>
    </row>
    <row r="13" spans="1:19" x14ac:dyDescent="0.15">
      <c r="B13" s="43"/>
    </row>
    <row r="14" spans="1:19" s="9" customFormat="1" ht="19.5" customHeight="1" x14ac:dyDescent="0.25">
      <c r="B14" s="1" t="s">
        <v>167</v>
      </c>
    </row>
    <row r="15" spans="1:19" x14ac:dyDescent="0.15">
      <c r="O15" s="52" t="s">
        <v>103</v>
      </c>
    </row>
    <row r="16" spans="1:19" ht="15" customHeight="1" x14ac:dyDescent="0.15">
      <c r="B16" s="240" t="s">
        <v>168</v>
      </c>
      <c r="C16" s="241"/>
      <c r="D16" s="251" t="s">
        <v>169</v>
      </c>
      <c r="E16" s="257"/>
      <c r="F16" s="257"/>
      <c r="G16" s="240"/>
      <c r="H16" s="251" t="s">
        <v>170</v>
      </c>
      <c r="I16" s="257"/>
      <c r="J16" s="257"/>
      <c r="K16" s="240"/>
      <c r="L16" s="241" t="s">
        <v>171</v>
      </c>
      <c r="M16" s="241"/>
      <c r="N16" s="241" t="s">
        <v>141</v>
      </c>
      <c r="O16" s="251"/>
    </row>
    <row r="17" spans="2:15" s="30" customFormat="1" ht="30" customHeight="1" x14ac:dyDescent="0.2">
      <c r="B17" s="240"/>
      <c r="C17" s="241"/>
      <c r="D17" s="11" t="s">
        <v>172</v>
      </c>
      <c r="E17" s="11" t="s">
        <v>60</v>
      </c>
      <c r="F17" s="17" t="s">
        <v>173</v>
      </c>
      <c r="G17" s="17" t="s">
        <v>175</v>
      </c>
      <c r="H17" s="11" t="s">
        <v>172</v>
      </c>
      <c r="I17" s="11" t="s">
        <v>60</v>
      </c>
      <c r="J17" s="17" t="s">
        <v>173</v>
      </c>
      <c r="K17" s="17" t="s">
        <v>175</v>
      </c>
      <c r="L17" s="11" t="s">
        <v>172</v>
      </c>
      <c r="M17" s="11" t="s">
        <v>60</v>
      </c>
      <c r="N17" s="11" t="s">
        <v>172</v>
      </c>
      <c r="O17" s="31" t="s">
        <v>60</v>
      </c>
    </row>
    <row r="18" spans="2:15" ht="12" customHeight="1" x14ac:dyDescent="0.15">
      <c r="B18" s="53"/>
      <c r="C18" s="54"/>
      <c r="D18" s="55"/>
      <c r="E18" s="23" t="s">
        <v>176</v>
      </c>
      <c r="F18" s="23" t="s">
        <v>177</v>
      </c>
      <c r="G18" s="56" t="s">
        <v>177</v>
      </c>
      <c r="H18" s="55"/>
      <c r="I18" s="23" t="s">
        <v>176</v>
      </c>
      <c r="J18" s="23" t="s">
        <v>177</v>
      </c>
      <c r="K18" s="56" t="s">
        <v>177</v>
      </c>
      <c r="L18" s="57"/>
      <c r="M18" s="56" t="s">
        <v>176</v>
      </c>
      <c r="N18" s="55"/>
      <c r="O18" s="23" t="s">
        <v>176</v>
      </c>
    </row>
    <row r="19" spans="2:15" ht="18" customHeight="1" x14ac:dyDescent="0.15">
      <c r="B19" s="58" t="s">
        <v>312</v>
      </c>
      <c r="C19" s="59"/>
      <c r="D19" s="60">
        <f t="shared" ref="D19:E23" si="0">SUM(H19,L19,N19)</f>
        <v>8</v>
      </c>
      <c r="E19" s="61">
        <f t="shared" si="0"/>
        <v>44</v>
      </c>
      <c r="F19" s="61" t="s">
        <v>130</v>
      </c>
      <c r="G19" s="61" t="s">
        <v>130</v>
      </c>
      <c r="H19" s="60">
        <v>2</v>
      </c>
      <c r="I19" s="61">
        <v>28</v>
      </c>
      <c r="J19" s="61" t="s">
        <v>130</v>
      </c>
      <c r="K19" s="62" t="s">
        <v>130</v>
      </c>
      <c r="L19" s="60">
        <v>1</v>
      </c>
      <c r="M19" s="61">
        <v>13</v>
      </c>
      <c r="N19" s="60">
        <v>5</v>
      </c>
      <c r="O19" s="61">
        <v>3</v>
      </c>
    </row>
    <row r="20" spans="2:15" ht="18" customHeight="1" x14ac:dyDescent="0.15">
      <c r="B20" s="63" t="s">
        <v>178</v>
      </c>
      <c r="C20" s="59"/>
      <c r="D20" s="60">
        <f t="shared" si="0"/>
        <v>12</v>
      </c>
      <c r="E20" s="61">
        <f t="shared" si="0"/>
        <v>46543</v>
      </c>
      <c r="F20" s="61">
        <f>J20</f>
        <v>105</v>
      </c>
      <c r="G20" s="61">
        <f>K20</f>
        <v>107</v>
      </c>
      <c r="H20" s="60">
        <v>6</v>
      </c>
      <c r="I20" s="61">
        <v>45941</v>
      </c>
      <c r="J20" s="61">
        <v>105</v>
      </c>
      <c r="K20" s="62">
        <v>107</v>
      </c>
      <c r="L20" s="60" t="s">
        <v>130</v>
      </c>
      <c r="M20" s="61" t="s">
        <v>130</v>
      </c>
      <c r="N20" s="60">
        <v>6</v>
      </c>
      <c r="O20" s="61">
        <v>602</v>
      </c>
    </row>
    <row r="21" spans="2:15" ht="18" customHeight="1" x14ac:dyDescent="0.15">
      <c r="B21" s="63" t="s">
        <v>179</v>
      </c>
      <c r="C21" s="59"/>
      <c r="D21" s="60">
        <f t="shared" si="0"/>
        <v>18</v>
      </c>
      <c r="E21" s="61">
        <f t="shared" si="0"/>
        <v>16888</v>
      </c>
      <c r="F21" s="61">
        <f t="shared" ref="F21:F23" si="1">J21</f>
        <v>162</v>
      </c>
      <c r="G21" s="61">
        <f t="shared" ref="G21:G23" si="2">K21</f>
        <v>21</v>
      </c>
      <c r="H21" s="65">
        <v>11</v>
      </c>
      <c r="I21" s="64">
        <v>16882</v>
      </c>
      <c r="J21" s="64">
        <v>162</v>
      </c>
      <c r="K21" s="66">
        <v>21</v>
      </c>
      <c r="L21" s="65" t="s">
        <v>130</v>
      </c>
      <c r="M21" s="66" t="s">
        <v>130</v>
      </c>
      <c r="N21" s="64">
        <v>7</v>
      </c>
      <c r="O21" s="64">
        <v>6</v>
      </c>
    </row>
    <row r="22" spans="2:15" ht="18" customHeight="1" x14ac:dyDescent="0.15">
      <c r="B22" s="63" t="s">
        <v>313</v>
      </c>
      <c r="C22" s="59"/>
      <c r="D22" s="60">
        <f t="shared" si="0"/>
        <v>17</v>
      </c>
      <c r="E22" s="64">
        <f t="shared" si="0"/>
        <v>32641</v>
      </c>
      <c r="F22" s="61">
        <f t="shared" si="1"/>
        <v>229</v>
      </c>
      <c r="G22" s="61">
        <f t="shared" si="2"/>
        <v>47</v>
      </c>
      <c r="H22" s="65">
        <v>11</v>
      </c>
      <c r="I22" s="64">
        <v>30046</v>
      </c>
      <c r="J22" s="64">
        <v>229</v>
      </c>
      <c r="K22" s="66">
        <v>47</v>
      </c>
      <c r="L22" s="65">
        <v>2</v>
      </c>
      <c r="M22" s="66">
        <v>2568</v>
      </c>
      <c r="N22" s="64">
        <v>4</v>
      </c>
      <c r="O22" s="64">
        <v>27</v>
      </c>
    </row>
    <row r="23" spans="2:15" ht="18" customHeight="1" x14ac:dyDescent="0.15">
      <c r="B23" s="214" t="s">
        <v>314</v>
      </c>
      <c r="C23" s="77"/>
      <c r="D23" s="67">
        <f t="shared" si="0"/>
        <v>21</v>
      </c>
      <c r="E23" s="215">
        <f t="shared" si="0"/>
        <v>15523</v>
      </c>
      <c r="F23" s="155">
        <f t="shared" si="1"/>
        <v>199</v>
      </c>
      <c r="G23" s="217">
        <f t="shared" si="2"/>
        <v>35</v>
      </c>
      <c r="H23" s="67">
        <v>13</v>
      </c>
      <c r="I23" s="68">
        <v>14497</v>
      </c>
      <c r="J23" s="68">
        <v>199</v>
      </c>
      <c r="K23" s="69">
        <v>35</v>
      </c>
      <c r="L23" s="67">
        <v>2</v>
      </c>
      <c r="M23" s="69">
        <v>377</v>
      </c>
      <c r="N23" s="68">
        <v>6</v>
      </c>
      <c r="O23" s="68">
        <v>649</v>
      </c>
    </row>
    <row r="24" spans="2:15" ht="18" customHeight="1" x14ac:dyDescent="0.15">
      <c r="B24" s="63" t="s">
        <v>189</v>
      </c>
      <c r="C24" s="59"/>
      <c r="D24" s="70">
        <f>SUM(D25:D36)</f>
        <v>12</v>
      </c>
      <c r="E24" s="216">
        <f>SUM(E25:E36)</f>
        <v>1349</v>
      </c>
      <c r="F24" s="216">
        <f t="shared" ref="F24:O24" si="3">SUM(F25:F36)</f>
        <v>7</v>
      </c>
      <c r="G24" s="216">
        <f t="shared" si="3"/>
        <v>2</v>
      </c>
      <c r="H24" s="70">
        <f t="shared" si="3"/>
        <v>9</v>
      </c>
      <c r="I24" s="71">
        <f t="shared" si="3"/>
        <v>118</v>
      </c>
      <c r="J24" s="71">
        <f t="shared" si="3"/>
        <v>7</v>
      </c>
      <c r="K24" s="72">
        <f t="shared" si="3"/>
        <v>2</v>
      </c>
      <c r="L24" s="70">
        <f t="shared" si="3"/>
        <v>1</v>
      </c>
      <c r="M24" s="72">
        <f t="shared" si="3"/>
        <v>1225</v>
      </c>
      <c r="N24" s="70">
        <f t="shared" si="3"/>
        <v>2</v>
      </c>
      <c r="O24" s="71">
        <f t="shared" si="3"/>
        <v>6</v>
      </c>
    </row>
    <row r="25" spans="2:15" ht="18" customHeight="1" x14ac:dyDescent="0.15">
      <c r="B25" s="30"/>
      <c r="C25" s="59" t="s">
        <v>17</v>
      </c>
      <c r="D25" s="60">
        <f t="shared" ref="D25:E28" si="4">SUM(H25,L25,N25)</f>
        <v>2</v>
      </c>
      <c r="E25" s="64">
        <f t="shared" si="4"/>
        <v>55</v>
      </c>
      <c r="F25" s="61" t="str">
        <f>J25</f>
        <v>-</v>
      </c>
      <c r="G25" s="61">
        <f>K25</f>
        <v>1</v>
      </c>
      <c r="H25" s="82">
        <v>2</v>
      </c>
      <c r="I25" s="83">
        <v>55</v>
      </c>
      <c r="J25" s="83" t="s">
        <v>130</v>
      </c>
      <c r="K25" s="85">
        <v>1</v>
      </c>
      <c r="L25" s="82" t="s">
        <v>130</v>
      </c>
      <c r="M25" s="84" t="s">
        <v>130</v>
      </c>
      <c r="N25" s="82" t="s">
        <v>130</v>
      </c>
      <c r="O25" s="83" t="s">
        <v>130</v>
      </c>
    </row>
    <row r="26" spans="2:15" ht="18" customHeight="1" x14ac:dyDescent="0.15">
      <c r="B26" s="30"/>
      <c r="C26" s="59" t="s">
        <v>180</v>
      </c>
      <c r="D26" s="60">
        <f t="shared" si="4"/>
        <v>1</v>
      </c>
      <c r="E26" s="64">
        <f t="shared" si="4"/>
        <v>20</v>
      </c>
      <c r="F26" s="61">
        <f t="shared" ref="F26:F35" si="5">J26</f>
        <v>7</v>
      </c>
      <c r="G26" s="61" t="str">
        <f t="shared" ref="G26:G35" si="6">K26</f>
        <v>-</v>
      </c>
      <c r="H26" s="82">
        <v>1</v>
      </c>
      <c r="I26" s="83">
        <v>20</v>
      </c>
      <c r="J26" s="83">
        <v>7</v>
      </c>
      <c r="K26" s="85" t="s">
        <v>130</v>
      </c>
      <c r="L26" s="82" t="s">
        <v>130</v>
      </c>
      <c r="M26" s="84" t="s">
        <v>130</v>
      </c>
      <c r="N26" s="82" t="s">
        <v>130</v>
      </c>
      <c r="O26" s="83" t="s">
        <v>130</v>
      </c>
    </row>
    <row r="27" spans="2:15" ht="18" customHeight="1" x14ac:dyDescent="0.15">
      <c r="B27" s="30"/>
      <c r="C27" s="59" t="s">
        <v>91</v>
      </c>
      <c r="D27" s="60">
        <f t="shared" si="4"/>
        <v>2</v>
      </c>
      <c r="E27" s="64">
        <f t="shared" si="4"/>
        <v>1225</v>
      </c>
      <c r="F27" s="61" t="str">
        <f t="shared" si="5"/>
        <v>-</v>
      </c>
      <c r="G27" s="61" t="str">
        <f t="shared" si="6"/>
        <v>-</v>
      </c>
      <c r="H27" s="82">
        <v>1</v>
      </c>
      <c r="I27" s="83" t="s">
        <v>130</v>
      </c>
      <c r="J27" s="83" t="s">
        <v>130</v>
      </c>
      <c r="K27" s="85" t="s">
        <v>130</v>
      </c>
      <c r="L27" s="82">
        <v>1</v>
      </c>
      <c r="M27" s="84">
        <v>1225</v>
      </c>
      <c r="N27" s="82" t="s">
        <v>130</v>
      </c>
      <c r="O27" s="83" t="s">
        <v>130</v>
      </c>
    </row>
    <row r="28" spans="2:15" ht="18" customHeight="1" x14ac:dyDescent="0.15">
      <c r="B28" s="30"/>
      <c r="C28" s="59" t="s">
        <v>138</v>
      </c>
      <c r="D28" s="60">
        <f t="shared" si="4"/>
        <v>1</v>
      </c>
      <c r="E28" s="64">
        <f t="shared" si="4"/>
        <v>35</v>
      </c>
      <c r="F28" s="61" t="str">
        <f t="shared" si="5"/>
        <v>-</v>
      </c>
      <c r="G28" s="61" t="str">
        <f t="shared" si="6"/>
        <v>-</v>
      </c>
      <c r="H28" s="82">
        <v>1</v>
      </c>
      <c r="I28" s="83">
        <v>35</v>
      </c>
      <c r="J28" s="83" t="s">
        <v>130</v>
      </c>
      <c r="K28" s="85" t="s">
        <v>130</v>
      </c>
      <c r="L28" s="82" t="s">
        <v>130</v>
      </c>
      <c r="M28" s="84" t="s">
        <v>130</v>
      </c>
      <c r="N28" s="82" t="s">
        <v>130</v>
      </c>
      <c r="O28" s="83" t="s">
        <v>130</v>
      </c>
    </row>
    <row r="29" spans="2:15" ht="18" customHeight="1" x14ac:dyDescent="0.15">
      <c r="B29" s="30"/>
      <c r="C29" s="59" t="s">
        <v>24</v>
      </c>
      <c r="D29" s="82" t="s">
        <v>130</v>
      </c>
      <c r="E29" s="83" t="s">
        <v>130</v>
      </c>
      <c r="F29" s="61" t="str">
        <f t="shared" si="5"/>
        <v>-</v>
      </c>
      <c r="G29" s="61" t="str">
        <f t="shared" si="6"/>
        <v>-</v>
      </c>
      <c r="H29" s="82" t="s">
        <v>130</v>
      </c>
      <c r="I29" s="83" t="s">
        <v>130</v>
      </c>
      <c r="J29" s="83" t="s">
        <v>130</v>
      </c>
      <c r="K29" s="85" t="s">
        <v>130</v>
      </c>
      <c r="L29" s="82" t="s">
        <v>130</v>
      </c>
      <c r="M29" s="84" t="s">
        <v>130</v>
      </c>
      <c r="N29" s="82" t="s">
        <v>130</v>
      </c>
      <c r="O29" s="83" t="s">
        <v>130</v>
      </c>
    </row>
    <row r="30" spans="2:15" ht="18" customHeight="1" x14ac:dyDescent="0.15">
      <c r="B30" s="30"/>
      <c r="C30" s="59" t="s">
        <v>182</v>
      </c>
      <c r="D30" s="60">
        <f>SUM(H30,L30,N30)</f>
        <v>1</v>
      </c>
      <c r="E30" s="64">
        <f>SUM(I30,M30,O30)</f>
        <v>2</v>
      </c>
      <c r="F30" s="61" t="str">
        <f t="shared" si="5"/>
        <v>-</v>
      </c>
      <c r="G30" s="61" t="str">
        <f t="shared" si="6"/>
        <v>-</v>
      </c>
      <c r="H30" s="82">
        <v>1</v>
      </c>
      <c r="I30" s="83">
        <v>2</v>
      </c>
      <c r="J30" s="83" t="s">
        <v>130</v>
      </c>
      <c r="K30" s="85" t="s">
        <v>130</v>
      </c>
      <c r="L30" s="82" t="s">
        <v>130</v>
      </c>
      <c r="M30" s="84" t="s">
        <v>130</v>
      </c>
      <c r="N30" s="82" t="s">
        <v>130</v>
      </c>
      <c r="O30" s="83" t="s">
        <v>130</v>
      </c>
    </row>
    <row r="31" spans="2:15" ht="18" customHeight="1" x14ac:dyDescent="0.15">
      <c r="B31" s="30"/>
      <c r="C31" s="59" t="s">
        <v>183</v>
      </c>
      <c r="D31" s="82" t="s">
        <v>130</v>
      </c>
      <c r="E31" s="83" t="s">
        <v>130</v>
      </c>
      <c r="F31" s="61" t="str">
        <f t="shared" si="5"/>
        <v>-</v>
      </c>
      <c r="G31" s="61" t="str">
        <f t="shared" si="6"/>
        <v>-</v>
      </c>
      <c r="H31" s="82" t="s">
        <v>130</v>
      </c>
      <c r="I31" s="83" t="s">
        <v>130</v>
      </c>
      <c r="J31" s="83" t="s">
        <v>130</v>
      </c>
      <c r="K31" s="85" t="s">
        <v>130</v>
      </c>
      <c r="L31" s="82" t="s">
        <v>130</v>
      </c>
      <c r="M31" s="84" t="s">
        <v>130</v>
      </c>
      <c r="N31" s="82" t="s">
        <v>130</v>
      </c>
      <c r="O31" s="83" t="s">
        <v>130</v>
      </c>
    </row>
    <row r="32" spans="2:15" ht="18" customHeight="1" x14ac:dyDescent="0.15">
      <c r="B32" s="30"/>
      <c r="C32" s="59" t="s">
        <v>185</v>
      </c>
      <c r="D32" s="60">
        <f>SUM(H32,L32,N32)</f>
        <v>3</v>
      </c>
      <c r="E32" s="64">
        <f>SUM(I32,M32,O32)</f>
        <v>10</v>
      </c>
      <c r="F32" s="61" t="str">
        <f t="shared" si="5"/>
        <v>-</v>
      </c>
      <c r="G32" s="61">
        <f t="shared" si="6"/>
        <v>1</v>
      </c>
      <c r="H32" s="82">
        <v>2</v>
      </c>
      <c r="I32" s="83">
        <v>6</v>
      </c>
      <c r="J32" s="83" t="s">
        <v>130</v>
      </c>
      <c r="K32" s="85">
        <v>1</v>
      </c>
      <c r="L32" s="82" t="s">
        <v>130</v>
      </c>
      <c r="M32" s="84" t="s">
        <v>130</v>
      </c>
      <c r="N32" s="82">
        <v>1</v>
      </c>
      <c r="O32" s="83">
        <v>4</v>
      </c>
    </row>
    <row r="33" spans="2:15" ht="18" customHeight="1" x14ac:dyDescent="0.15">
      <c r="B33" s="30"/>
      <c r="C33" s="59" t="s">
        <v>186</v>
      </c>
      <c r="D33" s="60">
        <f>SUM(H33,L33,N33)</f>
        <v>1</v>
      </c>
      <c r="E33" s="64">
        <f>SUM(I33,M33,O33)</f>
        <v>2</v>
      </c>
      <c r="F33" s="61" t="str">
        <f t="shared" si="5"/>
        <v>-</v>
      </c>
      <c r="G33" s="61" t="str">
        <f t="shared" si="6"/>
        <v>-</v>
      </c>
      <c r="H33" s="82" t="s">
        <v>130</v>
      </c>
      <c r="I33" s="83" t="s">
        <v>130</v>
      </c>
      <c r="J33" s="83" t="s">
        <v>130</v>
      </c>
      <c r="K33" s="85" t="s">
        <v>130</v>
      </c>
      <c r="L33" s="82" t="s">
        <v>130</v>
      </c>
      <c r="M33" s="84" t="s">
        <v>130</v>
      </c>
      <c r="N33" s="82">
        <v>1</v>
      </c>
      <c r="O33" s="83">
        <v>2</v>
      </c>
    </row>
    <row r="34" spans="2:15" ht="18" customHeight="1" x14ac:dyDescent="0.15">
      <c r="B34" s="30"/>
      <c r="C34" s="59" t="s">
        <v>94</v>
      </c>
      <c r="D34" s="82" t="s">
        <v>130</v>
      </c>
      <c r="E34" s="83" t="s">
        <v>130</v>
      </c>
      <c r="F34" s="61" t="str">
        <f t="shared" si="5"/>
        <v>-</v>
      </c>
      <c r="G34" s="61" t="str">
        <f t="shared" si="6"/>
        <v>-</v>
      </c>
      <c r="H34" s="82" t="s">
        <v>130</v>
      </c>
      <c r="I34" s="83" t="s">
        <v>130</v>
      </c>
      <c r="J34" s="83" t="s">
        <v>130</v>
      </c>
      <c r="K34" s="85" t="s">
        <v>130</v>
      </c>
      <c r="L34" s="82" t="s">
        <v>130</v>
      </c>
      <c r="M34" s="84" t="s">
        <v>130</v>
      </c>
      <c r="N34" s="82" t="s">
        <v>130</v>
      </c>
      <c r="O34" s="83" t="s">
        <v>130</v>
      </c>
    </row>
    <row r="35" spans="2:15" ht="18" customHeight="1" x14ac:dyDescent="0.15">
      <c r="B35" s="30"/>
      <c r="C35" s="59" t="s">
        <v>187</v>
      </c>
      <c r="D35" s="60">
        <f>SUM(H35,L35,N35)</f>
        <v>1</v>
      </c>
      <c r="E35" s="83" t="s">
        <v>130</v>
      </c>
      <c r="F35" s="61" t="str">
        <f t="shared" si="5"/>
        <v>-</v>
      </c>
      <c r="G35" s="61" t="str">
        <f t="shared" si="6"/>
        <v>-</v>
      </c>
      <c r="H35" s="82">
        <v>1</v>
      </c>
      <c r="I35" s="83" t="s">
        <v>130</v>
      </c>
      <c r="J35" s="83" t="s">
        <v>130</v>
      </c>
      <c r="K35" s="85" t="s">
        <v>130</v>
      </c>
      <c r="L35" s="82" t="s">
        <v>130</v>
      </c>
      <c r="M35" s="84" t="s">
        <v>130</v>
      </c>
      <c r="N35" s="82" t="s">
        <v>130</v>
      </c>
      <c r="O35" s="83" t="s">
        <v>130</v>
      </c>
    </row>
    <row r="36" spans="2:15" ht="18" customHeight="1" x14ac:dyDescent="0.15">
      <c r="B36" s="76"/>
      <c r="C36" s="77" t="s">
        <v>188</v>
      </c>
      <c r="D36" s="86" t="s">
        <v>130</v>
      </c>
      <c r="E36" s="87" t="s">
        <v>130</v>
      </c>
      <c r="F36" s="155" t="str">
        <f t="shared" ref="F36" si="7">J36</f>
        <v>-</v>
      </c>
      <c r="G36" s="217" t="str">
        <f t="shared" ref="G36" si="8">K36</f>
        <v>-</v>
      </c>
      <c r="H36" s="86" t="s">
        <v>130</v>
      </c>
      <c r="I36" s="87" t="s">
        <v>130</v>
      </c>
      <c r="J36" s="87" t="s">
        <v>130</v>
      </c>
      <c r="K36" s="89" t="s">
        <v>130</v>
      </c>
      <c r="L36" s="86" t="s">
        <v>130</v>
      </c>
      <c r="M36" s="88" t="s">
        <v>130</v>
      </c>
      <c r="N36" s="86" t="s">
        <v>130</v>
      </c>
      <c r="O36" s="87" t="s">
        <v>130</v>
      </c>
    </row>
    <row r="37" spans="2:15" ht="18" customHeight="1" x14ac:dyDescent="0.15">
      <c r="B37" s="80" t="s">
        <v>276</v>
      </c>
      <c r="C37" s="81"/>
      <c r="D37" s="70">
        <f t="shared" ref="D37:J37" si="9">SUM(D38:D49)</f>
        <v>18</v>
      </c>
      <c r="E37" s="71">
        <f>SUM(E38:E49)</f>
        <v>21871</v>
      </c>
      <c r="F37" s="216">
        <f t="shared" si="9"/>
        <v>433</v>
      </c>
      <c r="G37" s="216">
        <f>SUM(G38:G49)</f>
        <v>13</v>
      </c>
      <c r="H37" s="209">
        <f t="shared" si="9"/>
        <v>14</v>
      </c>
      <c r="I37" s="220">
        <f>SUM(I38:I49)</f>
        <v>21046</v>
      </c>
      <c r="J37" s="220">
        <f t="shared" si="9"/>
        <v>433</v>
      </c>
      <c r="K37" s="221">
        <f>SUM(K38:K49)</f>
        <v>13</v>
      </c>
      <c r="L37" s="209">
        <f>SUM(L38:L49)</f>
        <v>3</v>
      </c>
      <c r="M37" s="221">
        <f>SUM(M38:M49)</f>
        <v>825</v>
      </c>
      <c r="N37" s="209">
        <f>SUM(N38:N49)</f>
        <v>1</v>
      </c>
      <c r="O37" s="71" t="s">
        <v>311</v>
      </c>
    </row>
    <row r="38" spans="2:15" ht="18" customHeight="1" x14ac:dyDescent="0.15">
      <c r="B38" s="30"/>
      <c r="C38" s="59" t="s">
        <v>17</v>
      </c>
      <c r="D38" s="60">
        <f>SUM(H38,L38,N38)</f>
        <v>4</v>
      </c>
      <c r="E38" s="64">
        <f>SUM(I38,M38,O38)</f>
        <v>6080</v>
      </c>
      <c r="F38" s="61">
        <f>J38</f>
        <v>177</v>
      </c>
      <c r="G38" s="61">
        <f>K38</f>
        <v>1</v>
      </c>
      <c r="H38" s="73">
        <v>3</v>
      </c>
      <c r="I38" s="74">
        <v>5701</v>
      </c>
      <c r="J38" s="74">
        <v>177</v>
      </c>
      <c r="K38" s="210">
        <v>1</v>
      </c>
      <c r="L38" s="73">
        <v>1</v>
      </c>
      <c r="M38" s="75">
        <v>379</v>
      </c>
      <c r="N38" s="82" t="s">
        <v>130</v>
      </c>
      <c r="O38" s="83" t="s">
        <v>130</v>
      </c>
    </row>
    <row r="39" spans="2:15" ht="18" customHeight="1" x14ac:dyDescent="0.15">
      <c r="B39" s="30"/>
      <c r="C39" s="59" t="s">
        <v>180</v>
      </c>
      <c r="D39" s="60">
        <f>SUM(H39,L39,N39)</f>
        <v>2</v>
      </c>
      <c r="E39" s="64">
        <f>SUM(I39,M39,O39)</f>
        <v>30</v>
      </c>
      <c r="F39" s="61" t="str">
        <f t="shared" ref="F39:F49" si="10">J39</f>
        <v>-</v>
      </c>
      <c r="G39" s="61">
        <f t="shared" ref="G39:G49" si="11">K39</f>
        <v>2</v>
      </c>
      <c r="H39" s="73">
        <v>2</v>
      </c>
      <c r="I39" s="74">
        <v>30</v>
      </c>
      <c r="J39" s="83" t="s">
        <v>130</v>
      </c>
      <c r="K39" s="210">
        <v>2</v>
      </c>
      <c r="L39" s="82" t="s">
        <v>130</v>
      </c>
      <c r="M39" s="84" t="s">
        <v>130</v>
      </c>
      <c r="N39" s="82" t="s">
        <v>130</v>
      </c>
      <c r="O39" s="83" t="s">
        <v>130</v>
      </c>
    </row>
    <row r="40" spans="2:15" ht="18" customHeight="1" x14ac:dyDescent="0.15">
      <c r="B40" s="30"/>
      <c r="C40" s="59" t="s">
        <v>91</v>
      </c>
      <c r="D40" s="82" t="s">
        <v>130</v>
      </c>
      <c r="E40" s="83" t="s">
        <v>130</v>
      </c>
      <c r="F40" s="61" t="str">
        <f t="shared" si="10"/>
        <v>-</v>
      </c>
      <c r="G40" s="61" t="str">
        <f t="shared" si="11"/>
        <v>-</v>
      </c>
      <c r="H40" s="82" t="s">
        <v>130</v>
      </c>
      <c r="I40" s="83" t="s">
        <v>130</v>
      </c>
      <c r="J40" s="83" t="s">
        <v>130</v>
      </c>
      <c r="K40" s="84" t="s">
        <v>130</v>
      </c>
      <c r="L40" s="82" t="s">
        <v>130</v>
      </c>
      <c r="M40" s="84" t="s">
        <v>130</v>
      </c>
      <c r="N40" s="82" t="s">
        <v>130</v>
      </c>
      <c r="O40" s="83" t="s">
        <v>130</v>
      </c>
    </row>
    <row r="41" spans="2:15" ht="18" customHeight="1" x14ac:dyDescent="0.15">
      <c r="B41" s="30"/>
      <c r="C41" s="59" t="s">
        <v>138</v>
      </c>
      <c r="D41" s="60">
        <f>SUM(H41,L41,N41)</f>
        <v>1</v>
      </c>
      <c r="E41" s="83" t="s">
        <v>130</v>
      </c>
      <c r="F41" s="61" t="str">
        <f t="shared" si="10"/>
        <v>-</v>
      </c>
      <c r="G41" s="61" t="str">
        <f t="shared" si="11"/>
        <v>-</v>
      </c>
      <c r="H41" s="82" t="s">
        <v>130</v>
      </c>
      <c r="I41" s="83" t="s">
        <v>130</v>
      </c>
      <c r="J41" s="83" t="s">
        <v>130</v>
      </c>
      <c r="K41" s="84" t="s">
        <v>130</v>
      </c>
      <c r="L41" s="82" t="s">
        <v>130</v>
      </c>
      <c r="M41" s="84" t="s">
        <v>130</v>
      </c>
      <c r="N41" s="73">
        <v>1</v>
      </c>
      <c r="O41" s="83" t="s">
        <v>130</v>
      </c>
    </row>
    <row r="42" spans="2:15" ht="18" customHeight="1" x14ac:dyDescent="0.15">
      <c r="B42" s="30"/>
      <c r="C42" s="59" t="s">
        <v>24</v>
      </c>
      <c r="D42" s="60">
        <f>SUM(H42,L42,N42)</f>
        <v>2</v>
      </c>
      <c r="E42" s="64">
        <f>SUM(I42,M42,O42)</f>
        <v>14825</v>
      </c>
      <c r="F42" s="61">
        <f t="shared" si="10"/>
        <v>243</v>
      </c>
      <c r="G42" s="61">
        <f t="shared" si="11"/>
        <v>2</v>
      </c>
      <c r="H42" s="73">
        <v>2</v>
      </c>
      <c r="I42" s="74">
        <v>14825</v>
      </c>
      <c r="J42" s="74">
        <v>243</v>
      </c>
      <c r="K42" s="210">
        <v>2</v>
      </c>
      <c r="L42" s="82" t="s">
        <v>130</v>
      </c>
      <c r="M42" s="84" t="s">
        <v>130</v>
      </c>
      <c r="N42" s="82" t="s">
        <v>130</v>
      </c>
      <c r="O42" s="83" t="s">
        <v>130</v>
      </c>
    </row>
    <row r="43" spans="2:15" ht="18" customHeight="1" x14ac:dyDescent="0.15">
      <c r="B43" s="30"/>
      <c r="C43" s="59" t="s">
        <v>182</v>
      </c>
      <c r="D43" s="60">
        <f>SUM(H43,L43,N43)</f>
        <v>3</v>
      </c>
      <c r="E43" s="64">
        <f>SUM(I43,M43,O43)</f>
        <v>61</v>
      </c>
      <c r="F43" s="61" t="str">
        <f t="shared" si="10"/>
        <v>-</v>
      </c>
      <c r="G43" s="61">
        <f t="shared" si="11"/>
        <v>3</v>
      </c>
      <c r="H43" s="73">
        <v>3</v>
      </c>
      <c r="I43" s="74">
        <v>61</v>
      </c>
      <c r="J43" s="83" t="s">
        <v>130</v>
      </c>
      <c r="K43" s="210">
        <v>3</v>
      </c>
      <c r="L43" s="82" t="s">
        <v>130</v>
      </c>
      <c r="M43" s="84" t="s">
        <v>130</v>
      </c>
      <c r="N43" s="82" t="s">
        <v>130</v>
      </c>
      <c r="O43" s="83" t="s">
        <v>130</v>
      </c>
    </row>
    <row r="44" spans="2:15" ht="18" customHeight="1" x14ac:dyDescent="0.15">
      <c r="B44" s="30"/>
      <c r="C44" s="59" t="s">
        <v>183</v>
      </c>
      <c r="D44" s="82" t="s">
        <v>130</v>
      </c>
      <c r="E44" s="83" t="s">
        <v>130</v>
      </c>
      <c r="F44" s="61" t="str">
        <f t="shared" si="10"/>
        <v>-</v>
      </c>
      <c r="G44" s="61" t="str">
        <f t="shared" si="11"/>
        <v>-</v>
      </c>
      <c r="H44" s="82" t="s">
        <v>130</v>
      </c>
      <c r="I44" s="83" t="s">
        <v>130</v>
      </c>
      <c r="J44" s="83" t="s">
        <v>130</v>
      </c>
      <c r="K44" s="84" t="s">
        <v>130</v>
      </c>
      <c r="L44" s="82" t="s">
        <v>130</v>
      </c>
      <c r="M44" s="84" t="s">
        <v>130</v>
      </c>
      <c r="N44" s="82" t="s">
        <v>130</v>
      </c>
      <c r="O44" s="83" t="s">
        <v>130</v>
      </c>
    </row>
    <row r="45" spans="2:15" ht="18" customHeight="1" x14ac:dyDescent="0.15">
      <c r="B45" s="30"/>
      <c r="C45" s="59" t="s">
        <v>185</v>
      </c>
      <c r="D45" s="60">
        <f>SUM(H45,L45,N45)</f>
        <v>1</v>
      </c>
      <c r="E45" s="64">
        <f>SUM(I45,M45,O45)</f>
        <v>59</v>
      </c>
      <c r="F45" s="61" t="str">
        <f t="shared" si="10"/>
        <v>-</v>
      </c>
      <c r="G45" s="61" t="str">
        <f t="shared" si="11"/>
        <v>-</v>
      </c>
      <c r="H45" s="82" t="s">
        <v>130</v>
      </c>
      <c r="I45" s="83" t="s">
        <v>130</v>
      </c>
      <c r="J45" s="83" t="s">
        <v>130</v>
      </c>
      <c r="K45" s="84" t="s">
        <v>130</v>
      </c>
      <c r="L45" s="73">
        <v>1</v>
      </c>
      <c r="M45" s="75">
        <v>59</v>
      </c>
      <c r="N45" s="82" t="s">
        <v>130</v>
      </c>
      <c r="O45" s="83" t="s">
        <v>130</v>
      </c>
    </row>
    <row r="46" spans="2:15" ht="18" customHeight="1" x14ac:dyDescent="0.15">
      <c r="B46" s="30"/>
      <c r="C46" s="59" t="s">
        <v>186</v>
      </c>
      <c r="D46" s="60">
        <f>SUM(H46,L46,N46)</f>
        <v>1</v>
      </c>
      <c r="E46" s="83" t="s">
        <v>130</v>
      </c>
      <c r="F46" s="61" t="str">
        <f t="shared" si="10"/>
        <v>-</v>
      </c>
      <c r="G46" s="61" t="str">
        <f t="shared" si="11"/>
        <v>-</v>
      </c>
      <c r="H46" s="73">
        <v>1</v>
      </c>
      <c r="I46" s="83" t="s">
        <v>130</v>
      </c>
      <c r="J46" s="83" t="s">
        <v>130</v>
      </c>
      <c r="K46" s="84" t="s">
        <v>130</v>
      </c>
      <c r="L46" s="82" t="s">
        <v>130</v>
      </c>
      <c r="M46" s="84" t="s">
        <v>130</v>
      </c>
      <c r="N46" s="82" t="s">
        <v>130</v>
      </c>
      <c r="O46" s="83" t="s">
        <v>130</v>
      </c>
    </row>
    <row r="47" spans="2:15" ht="18" customHeight="1" x14ac:dyDescent="0.15">
      <c r="B47" s="30"/>
      <c r="C47" s="59" t="s">
        <v>94</v>
      </c>
      <c r="D47" s="82" t="s">
        <v>130</v>
      </c>
      <c r="E47" s="83" t="s">
        <v>130</v>
      </c>
      <c r="F47" s="61" t="str">
        <f t="shared" si="10"/>
        <v>-</v>
      </c>
      <c r="G47" s="61" t="str">
        <f t="shared" si="11"/>
        <v>-</v>
      </c>
      <c r="H47" s="82" t="s">
        <v>130</v>
      </c>
      <c r="I47" s="83" t="s">
        <v>130</v>
      </c>
      <c r="J47" s="83" t="s">
        <v>130</v>
      </c>
      <c r="K47" s="84" t="s">
        <v>130</v>
      </c>
      <c r="L47" s="82" t="s">
        <v>130</v>
      </c>
      <c r="M47" s="84" t="s">
        <v>130</v>
      </c>
      <c r="N47" s="82" t="s">
        <v>130</v>
      </c>
      <c r="O47" s="83" t="s">
        <v>130</v>
      </c>
    </row>
    <row r="48" spans="2:15" ht="18" customHeight="1" x14ac:dyDescent="0.15">
      <c r="B48" s="30"/>
      <c r="C48" s="59" t="s">
        <v>187</v>
      </c>
      <c r="D48" s="73">
        <f>SUM(H48,L48,N48)</f>
        <v>2</v>
      </c>
      <c r="E48" s="64">
        <f>SUM(I48,M48,O48)</f>
        <v>576</v>
      </c>
      <c r="F48" s="61" t="str">
        <f t="shared" si="10"/>
        <v>-</v>
      </c>
      <c r="G48" s="61">
        <f t="shared" si="11"/>
        <v>5</v>
      </c>
      <c r="H48" s="73">
        <v>1</v>
      </c>
      <c r="I48" s="74">
        <v>189</v>
      </c>
      <c r="J48" s="83" t="s">
        <v>130</v>
      </c>
      <c r="K48" s="210">
        <v>5</v>
      </c>
      <c r="L48" s="73">
        <v>1</v>
      </c>
      <c r="M48" s="75">
        <v>387</v>
      </c>
      <c r="N48" s="82" t="s">
        <v>130</v>
      </c>
      <c r="O48" s="83" t="s">
        <v>130</v>
      </c>
    </row>
    <row r="49" spans="2:15" ht="18" customHeight="1" x14ac:dyDescent="0.15">
      <c r="B49" s="76"/>
      <c r="C49" s="77" t="s">
        <v>188</v>
      </c>
      <c r="D49" s="78">
        <f>SUM(H49,L49,N49)</f>
        <v>2</v>
      </c>
      <c r="E49" s="215">
        <f>SUM(I49,M49,O49)</f>
        <v>240</v>
      </c>
      <c r="F49" s="155">
        <f t="shared" si="10"/>
        <v>13</v>
      </c>
      <c r="G49" s="217" t="str">
        <f t="shared" si="11"/>
        <v>-</v>
      </c>
      <c r="H49" s="78">
        <v>2</v>
      </c>
      <c r="I49" s="79">
        <v>240</v>
      </c>
      <c r="J49" s="79">
        <v>13</v>
      </c>
      <c r="K49" s="88" t="s">
        <v>130</v>
      </c>
      <c r="L49" s="86" t="s">
        <v>130</v>
      </c>
      <c r="M49" s="88" t="s">
        <v>130</v>
      </c>
      <c r="N49" s="86" t="s">
        <v>130</v>
      </c>
      <c r="O49" s="87" t="s">
        <v>130</v>
      </c>
    </row>
    <row r="50" spans="2:15" x14ac:dyDescent="0.15">
      <c r="D50" s="90"/>
      <c r="E50" s="90"/>
      <c r="F50" s="90"/>
      <c r="G50" s="90"/>
      <c r="H50" s="90"/>
      <c r="I50" s="90"/>
      <c r="J50" s="90"/>
      <c r="K50" s="90"/>
    </row>
    <row r="51" spans="2:15" ht="13.2" x14ac:dyDescent="0.2">
      <c r="B51" s="51" t="s">
        <v>117</v>
      </c>
    </row>
  </sheetData>
  <sheetProtection selectLockedCells="1"/>
  <mergeCells count="23">
    <mergeCell ref="P4:P5"/>
    <mergeCell ref="Q4:Q5"/>
    <mergeCell ref="R4:S4"/>
    <mergeCell ref="M4:M5"/>
    <mergeCell ref="B6:C7"/>
    <mergeCell ref="I4:I5"/>
    <mergeCell ref="J4:J5"/>
    <mergeCell ref="K4:K5"/>
    <mergeCell ref="L4:L5"/>
    <mergeCell ref="N16:O16"/>
    <mergeCell ref="O4:O5"/>
    <mergeCell ref="N4:N5"/>
    <mergeCell ref="B4:C5"/>
    <mergeCell ref="D4:D5"/>
    <mergeCell ref="E4:E5"/>
    <mergeCell ref="F4:F5"/>
    <mergeCell ref="G4:G5"/>
    <mergeCell ref="H4:H5"/>
    <mergeCell ref="B16:C17"/>
    <mergeCell ref="D16:G16"/>
    <mergeCell ref="H16:K16"/>
    <mergeCell ref="B8:C9"/>
    <mergeCell ref="L16:M16"/>
  </mergeCells>
  <phoneticPr fontId="24"/>
  <hyperlinks>
    <hyperlink ref="A1" location="目次!A2" display="目次へ戻る" xr:uid="{EB60A990-A671-455E-A1F4-640D3899190E}"/>
  </hyperlinks>
  <pageMargins left="0.74803149606299213" right="0.74803149606299213" top="0.98425196850393704" bottom="0.98425196850393704" header="0.51181102362204722" footer="0.51181102362204722"/>
  <pageSetup paperSize="9" scale="86" firstPageNumber="79" fitToWidth="2" orientation="portrait" useFirstPageNumber="1" r:id="rId1"/>
  <headerFooter scaleWithDoc="0" alignWithMargins="0">
    <oddHeader>&amp;C&amp;"ＭＳ ゴシック,regular"&amp;11１３　治安</oddHeader>
  </headerFooter>
  <ignoredErrors>
    <ignoredError sqref="E24 F37:G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AD0E-A23B-4747-8041-1A6EA399E183}">
  <sheetPr codeName="Sheet3">
    <tabColor theme="5" tint="0.39997558519241921"/>
    <pageSetUpPr fitToPage="1"/>
  </sheetPr>
  <dimension ref="A1:L70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6.19921875" style="5" customWidth="1"/>
    <col min="3" max="3" width="3.69921875" style="5" customWidth="1"/>
    <col min="4" max="13" width="7.59765625" style="5" customWidth="1"/>
    <col min="14" max="14" width="9" style="5" bestFit="1"/>
    <col min="15" max="16384" width="9" style="5"/>
  </cols>
  <sheetData>
    <row r="1" spans="1:12" ht="16.05" customHeight="1" x14ac:dyDescent="0.2">
      <c r="A1" s="8" t="s">
        <v>28</v>
      </c>
    </row>
    <row r="2" spans="1:12" ht="16.5" customHeight="1" x14ac:dyDescent="0.15">
      <c r="B2" s="91" t="s">
        <v>86</v>
      </c>
      <c r="C2" s="30"/>
      <c r="D2" s="30"/>
      <c r="E2" s="30"/>
      <c r="F2" s="30"/>
    </row>
    <row r="3" spans="1:12" x14ac:dyDescent="0.15">
      <c r="B3" s="30"/>
      <c r="C3" s="30"/>
      <c r="D3" s="30"/>
      <c r="E3" s="30"/>
      <c r="F3" s="30"/>
      <c r="K3" s="244" t="s">
        <v>42</v>
      </c>
      <c r="L3" s="244"/>
    </row>
    <row r="4" spans="1:12" ht="22.5" customHeight="1" x14ac:dyDescent="0.15">
      <c r="B4" s="240" t="s">
        <v>168</v>
      </c>
      <c r="C4" s="241"/>
      <c r="D4" s="241"/>
      <c r="E4" s="11" t="s">
        <v>277</v>
      </c>
      <c r="F4" s="11">
        <v>30</v>
      </c>
      <c r="G4" s="11" t="s">
        <v>53</v>
      </c>
      <c r="H4" s="11">
        <v>2</v>
      </c>
      <c r="I4" s="11">
        <v>3</v>
      </c>
      <c r="J4" s="11">
        <v>4</v>
      </c>
      <c r="K4" s="31">
        <v>5</v>
      </c>
      <c r="L4" s="31">
        <v>6</v>
      </c>
    </row>
    <row r="5" spans="1:12" ht="18" customHeight="1" x14ac:dyDescent="0.15">
      <c r="B5" s="254" t="s">
        <v>192</v>
      </c>
      <c r="C5" s="254"/>
      <c r="D5" s="224"/>
      <c r="E5" s="93" t="s">
        <v>39</v>
      </c>
      <c r="F5" s="93" t="s">
        <v>39</v>
      </c>
      <c r="G5" s="93" t="s">
        <v>39</v>
      </c>
      <c r="H5" s="93" t="s">
        <v>39</v>
      </c>
      <c r="I5" s="93" t="s">
        <v>39</v>
      </c>
      <c r="J5" s="93" t="s">
        <v>39</v>
      </c>
      <c r="K5" s="94" t="s">
        <v>39</v>
      </c>
      <c r="L5" s="95">
        <v>1</v>
      </c>
    </row>
    <row r="6" spans="1:12" ht="18" customHeight="1" x14ac:dyDescent="0.15">
      <c r="B6" s="229" t="s">
        <v>166</v>
      </c>
      <c r="C6" s="229"/>
      <c r="D6" s="228"/>
      <c r="E6" s="93">
        <v>3</v>
      </c>
      <c r="F6" s="95" t="s">
        <v>39</v>
      </c>
      <c r="G6" s="93">
        <v>4</v>
      </c>
      <c r="H6" s="95">
        <v>3</v>
      </c>
      <c r="I6" s="95">
        <v>2</v>
      </c>
      <c r="J6" s="95">
        <v>3</v>
      </c>
      <c r="K6" s="96">
        <v>1</v>
      </c>
      <c r="L6" s="95">
        <v>5</v>
      </c>
    </row>
    <row r="7" spans="1:12" ht="18" customHeight="1" x14ac:dyDescent="0.15">
      <c r="B7" s="229" t="s">
        <v>194</v>
      </c>
      <c r="C7" s="229"/>
      <c r="D7" s="228"/>
      <c r="E7" s="92">
        <v>1</v>
      </c>
      <c r="F7" s="95">
        <v>1</v>
      </c>
      <c r="G7" s="95">
        <v>1</v>
      </c>
      <c r="H7" s="95">
        <v>1</v>
      </c>
      <c r="I7" s="95" t="s">
        <v>39</v>
      </c>
      <c r="J7" s="93" t="s">
        <v>39</v>
      </c>
      <c r="K7" s="94">
        <v>1</v>
      </c>
      <c r="L7" s="95">
        <v>1</v>
      </c>
    </row>
    <row r="8" spans="1:12" ht="18" customHeight="1" x14ac:dyDescent="0.15">
      <c r="B8" s="263" t="s">
        <v>195</v>
      </c>
      <c r="C8" s="263"/>
      <c r="D8" s="264"/>
      <c r="E8" s="95" t="s">
        <v>39</v>
      </c>
      <c r="F8" s="93" t="s">
        <v>39</v>
      </c>
      <c r="G8" s="93">
        <v>1</v>
      </c>
      <c r="H8" s="95" t="s">
        <v>39</v>
      </c>
      <c r="I8" s="93" t="s">
        <v>39</v>
      </c>
      <c r="J8" s="93" t="s">
        <v>39</v>
      </c>
      <c r="K8" s="93" t="s">
        <v>39</v>
      </c>
      <c r="L8" s="93" t="s">
        <v>39</v>
      </c>
    </row>
    <row r="9" spans="1:12" ht="18" customHeight="1" x14ac:dyDescent="0.15">
      <c r="B9" s="229" t="s">
        <v>197</v>
      </c>
      <c r="C9" s="229"/>
      <c r="D9" s="228"/>
      <c r="E9" s="95">
        <v>1</v>
      </c>
      <c r="F9" s="95">
        <v>2</v>
      </c>
      <c r="G9" s="95" t="s">
        <v>39</v>
      </c>
      <c r="H9" s="93">
        <v>4</v>
      </c>
      <c r="I9" s="95">
        <v>4</v>
      </c>
      <c r="J9" s="95" t="s">
        <v>39</v>
      </c>
      <c r="K9" s="95" t="s">
        <v>39</v>
      </c>
      <c r="L9" s="95" t="s">
        <v>39</v>
      </c>
    </row>
    <row r="10" spans="1:12" ht="18" customHeight="1" x14ac:dyDescent="0.15">
      <c r="B10" s="229" t="s">
        <v>23</v>
      </c>
      <c r="C10" s="229"/>
      <c r="D10" s="228"/>
      <c r="E10" s="93" t="s">
        <v>39</v>
      </c>
      <c r="F10" s="93" t="s">
        <v>39</v>
      </c>
      <c r="G10" s="93" t="s">
        <v>39</v>
      </c>
      <c r="H10" s="93">
        <v>1</v>
      </c>
      <c r="I10" s="95" t="s">
        <v>39</v>
      </c>
      <c r="J10" s="93" t="s">
        <v>39</v>
      </c>
      <c r="K10" s="93" t="s">
        <v>39</v>
      </c>
      <c r="L10" s="93" t="s">
        <v>39</v>
      </c>
    </row>
    <row r="11" spans="1:12" ht="18" customHeight="1" x14ac:dyDescent="0.15">
      <c r="B11" s="229" t="s">
        <v>184</v>
      </c>
      <c r="C11" s="229"/>
      <c r="D11" s="228"/>
      <c r="E11" s="95">
        <v>2</v>
      </c>
      <c r="F11" s="95" t="s">
        <v>39</v>
      </c>
      <c r="G11" s="93" t="s">
        <v>39</v>
      </c>
      <c r="H11" s="93" t="s">
        <v>39</v>
      </c>
      <c r="I11" s="93">
        <v>1</v>
      </c>
      <c r="J11" s="95" t="s">
        <v>39</v>
      </c>
      <c r="K11" s="95" t="s">
        <v>39</v>
      </c>
      <c r="L11" s="95" t="s">
        <v>39</v>
      </c>
    </row>
    <row r="12" spans="1:12" ht="18" customHeight="1" x14ac:dyDescent="0.15">
      <c r="B12" s="229" t="s">
        <v>198</v>
      </c>
      <c r="C12" s="229"/>
      <c r="D12" s="228"/>
      <c r="E12" s="95">
        <v>1</v>
      </c>
      <c r="F12" s="95">
        <v>1</v>
      </c>
      <c r="G12" s="95" t="s">
        <v>39</v>
      </c>
      <c r="H12" s="93" t="s">
        <v>39</v>
      </c>
      <c r="I12" s="93">
        <v>1</v>
      </c>
      <c r="J12" s="95">
        <v>3</v>
      </c>
      <c r="K12" s="96">
        <v>3</v>
      </c>
      <c r="L12" s="95">
        <v>1</v>
      </c>
    </row>
    <row r="13" spans="1:12" ht="18" customHeight="1" x14ac:dyDescent="0.15">
      <c r="B13" s="229" t="s">
        <v>199</v>
      </c>
      <c r="C13" s="229"/>
      <c r="D13" s="228"/>
      <c r="E13" s="93" t="s">
        <v>39</v>
      </c>
      <c r="F13" s="93" t="s">
        <v>39</v>
      </c>
      <c r="G13" s="93" t="s">
        <v>39</v>
      </c>
      <c r="H13" s="93">
        <v>1</v>
      </c>
      <c r="I13" s="95" t="s">
        <v>39</v>
      </c>
      <c r="J13" s="93" t="s">
        <v>39</v>
      </c>
      <c r="K13" s="93" t="s">
        <v>39</v>
      </c>
      <c r="L13" s="93" t="s">
        <v>39</v>
      </c>
    </row>
    <row r="14" spans="1:12" ht="18" customHeight="1" x14ac:dyDescent="0.15">
      <c r="B14" s="267" t="s">
        <v>1</v>
      </c>
      <c r="C14" s="268"/>
      <c r="D14" s="269"/>
      <c r="E14" s="95">
        <v>3</v>
      </c>
      <c r="F14" s="95">
        <v>3</v>
      </c>
      <c r="G14" s="95">
        <v>2</v>
      </c>
      <c r="H14" s="95">
        <v>4</v>
      </c>
      <c r="I14" s="95">
        <v>1</v>
      </c>
      <c r="J14" s="95">
        <v>1</v>
      </c>
      <c r="K14" s="96">
        <v>1</v>
      </c>
      <c r="L14" s="93" t="s">
        <v>39</v>
      </c>
    </row>
    <row r="15" spans="1:12" ht="18" customHeight="1" x14ac:dyDescent="0.15">
      <c r="B15" s="229" t="s">
        <v>55</v>
      </c>
      <c r="C15" s="229"/>
      <c r="D15" s="228"/>
      <c r="E15" s="95">
        <v>10</v>
      </c>
      <c r="F15" s="95">
        <v>1</v>
      </c>
      <c r="G15" s="95">
        <v>4</v>
      </c>
      <c r="H15" s="95">
        <v>4</v>
      </c>
      <c r="I15" s="95">
        <v>8</v>
      </c>
      <c r="J15" s="95">
        <v>14</v>
      </c>
      <c r="K15" s="96">
        <v>6</v>
      </c>
      <c r="L15" s="95">
        <v>10</v>
      </c>
    </row>
    <row r="16" spans="1:12" ht="18" customHeight="1" x14ac:dyDescent="0.15">
      <c r="B16" s="225" t="s">
        <v>116</v>
      </c>
      <c r="C16" s="225"/>
      <c r="D16" s="226"/>
      <c r="E16" s="97">
        <f t="shared" ref="E16:L16" si="0">SUM(E5:E15)</f>
        <v>21</v>
      </c>
      <c r="F16" s="97">
        <f t="shared" si="0"/>
        <v>8</v>
      </c>
      <c r="G16" s="97">
        <f t="shared" si="0"/>
        <v>12</v>
      </c>
      <c r="H16" s="97">
        <f t="shared" si="0"/>
        <v>18</v>
      </c>
      <c r="I16" s="97">
        <f t="shared" si="0"/>
        <v>17</v>
      </c>
      <c r="J16" s="97">
        <f t="shared" si="0"/>
        <v>21</v>
      </c>
      <c r="K16" s="98">
        <f t="shared" si="0"/>
        <v>12</v>
      </c>
      <c r="L16" s="98">
        <f t="shared" si="0"/>
        <v>18</v>
      </c>
    </row>
    <row r="17" spans="2:6" x14ac:dyDescent="0.15">
      <c r="B17" s="30"/>
      <c r="C17" s="30"/>
      <c r="D17" s="30"/>
      <c r="E17" s="30"/>
      <c r="F17" s="30"/>
    </row>
    <row r="18" spans="2:6" x14ac:dyDescent="0.15">
      <c r="B18" s="38" t="s">
        <v>117</v>
      </c>
    </row>
    <row r="19" spans="2:6" x14ac:dyDescent="0.15">
      <c r="B19" s="30"/>
    </row>
    <row r="20" spans="2:6" ht="14.25" customHeight="1" x14ac:dyDescent="0.15"/>
    <row r="21" spans="2:6" ht="14.25" customHeight="1" x14ac:dyDescent="0.15">
      <c r="B21" s="91" t="s">
        <v>202</v>
      </c>
      <c r="C21" s="30"/>
      <c r="D21" s="30"/>
      <c r="E21" s="30"/>
      <c r="F21" s="30"/>
    </row>
    <row r="22" spans="2:6" ht="12" customHeight="1" x14ac:dyDescent="0.15">
      <c r="B22" s="91"/>
      <c r="C22" s="30"/>
      <c r="D22" s="30"/>
      <c r="E22" s="30"/>
      <c r="F22" s="30"/>
    </row>
    <row r="23" spans="2:6" ht="14.25" customHeight="1" x14ac:dyDescent="0.15">
      <c r="B23" s="30"/>
      <c r="C23" s="30"/>
      <c r="D23" s="262" t="s">
        <v>203</v>
      </c>
      <c r="E23" s="262"/>
      <c r="F23" s="30"/>
    </row>
    <row r="24" spans="2:6" ht="14.25" customHeight="1" x14ac:dyDescent="0.15">
      <c r="B24" s="240" t="s">
        <v>204</v>
      </c>
      <c r="C24" s="241"/>
      <c r="D24" s="241"/>
      <c r="E24" s="31" t="s">
        <v>108</v>
      </c>
      <c r="F24" s="30"/>
    </row>
    <row r="25" spans="2:6" ht="14.25" customHeight="1" x14ac:dyDescent="0.15">
      <c r="B25" s="19" t="s">
        <v>87</v>
      </c>
      <c r="C25" s="13">
        <v>28</v>
      </c>
      <c r="D25" s="100" t="s">
        <v>310</v>
      </c>
      <c r="E25" s="101">
        <v>3595</v>
      </c>
      <c r="F25" s="99"/>
    </row>
    <row r="26" spans="2:6" ht="14.25" customHeight="1" x14ac:dyDescent="0.15">
      <c r="B26" s="23"/>
      <c r="C26" s="13">
        <f>C25+1</f>
        <v>29</v>
      </c>
      <c r="D26" s="100"/>
      <c r="E26" s="101">
        <v>3597</v>
      </c>
      <c r="F26" s="99"/>
    </row>
    <row r="27" spans="2:6" ht="14.25" customHeight="1" x14ac:dyDescent="0.15">
      <c r="B27" s="23"/>
      <c r="C27" s="13">
        <f>C26+1</f>
        <v>30</v>
      </c>
      <c r="D27" s="100"/>
      <c r="E27" s="101">
        <v>3683</v>
      </c>
      <c r="F27" s="99"/>
    </row>
    <row r="28" spans="2:6" ht="14.25" customHeight="1" x14ac:dyDescent="0.15">
      <c r="B28" s="23"/>
      <c r="C28" s="13">
        <f>C27+1</f>
        <v>31</v>
      </c>
      <c r="D28" s="100"/>
      <c r="E28" s="101">
        <v>3718</v>
      </c>
      <c r="F28" s="99"/>
    </row>
    <row r="29" spans="2:6" ht="14.25" customHeight="1" x14ac:dyDescent="0.15">
      <c r="B29" s="23" t="s">
        <v>89</v>
      </c>
      <c r="C29" s="13">
        <v>2</v>
      </c>
      <c r="D29" s="100" t="s">
        <v>93</v>
      </c>
      <c r="E29" s="101">
        <v>3808</v>
      </c>
      <c r="F29" s="99"/>
    </row>
    <row r="30" spans="2:6" ht="14.25" customHeight="1" x14ac:dyDescent="0.15">
      <c r="C30" s="13">
        <v>3</v>
      </c>
      <c r="D30" s="100"/>
      <c r="E30" s="101">
        <v>3881</v>
      </c>
      <c r="F30" s="99"/>
    </row>
    <row r="31" spans="2:6" ht="14.25" customHeight="1" x14ac:dyDescent="0.15">
      <c r="B31" s="23"/>
      <c r="C31" s="13">
        <v>4</v>
      </c>
      <c r="D31" s="102"/>
      <c r="E31" s="101">
        <v>3885</v>
      </c>
      <c r="F31" s="99"/>
    </row>
    <row r="32" spans="2:6" ht="14.25" customHeight="1" x14ac:dyDescent="0.15">
      <c r="B32" s="23"/>
      <c r="C32" s="13">
        <v>5</v>
      </c>
      <c r="D32" s="100"/>
      <c r="E32" s="101">
        <v>3875</v>
      </c>
      <c r="F32" s="103"/>
    </row>
    <row r="33" spans="2:9" ht="14.25" customHeight="1" x14ac:dyDescent="0.15">
      <c r="B33" s="104"/>
      <c r="C33" s="15">
        <v>6</v>
      </c>
      <c r="D33" s="105"/>
      <c r="E33" s="106">
        <v>3832</v>
      </c>
    </row>
    <row r="34" spans="2:9" ht="14.25" customHeight="1" x14ac:dyDescent="0.15">
      <c r="B34" s="30"/>
      <c r="C34" s="30"/>
      <c r="D34" s="30"/>
      <c r="E34" s="6"/>
      <c r="F34" s="30"/>
    </row>
    <row r="35" spans="2:9" ht="14.25" customHeight="1" x14ac:dyDescent="0.15">
      <c r="B35" s="30" t="s">
        <v>69</v>
      </c>
      <c r="C35" s="30"/>
      <c r="D35" s="30"/>
      <c r="E35" s="30"/>
      <c r="F35" s="30"/>
    </row>
    <row r="36" spans="2:9" ht="14.25" customHeight="1" x14ac:dyDescent="0.15">
      <c r="B36" s="30"/>
      <c r="C36" s="30"/>
      <c r="D36" s="30"/>
      <c r="E36" s="30"/>
      <c r="F36" s="30"/>
    </row>
    <row r="37" spans="2:9" ht="14.25" customHeight="1" x14ac:dyDescent="0.15"/>
    <row r="38" spans="2:9" ht="14.25" customHeight="1" x14ac:dyDescent="0.15">
      <c r="B38" s="91" t="s">
        <v>205</v>
      </c>
      <c r="C38" s="30"/>
      <c r="D38" s="30"/>
      <c r="E38" s="30"/>
      <c r="F38" s="30"/>
      <c r="G38" s="30"/>
      <c r="H38" s="30"/>
    </row>
    <row r="39" spans="2:9" ht="12" customHeight="1" x14ac:dyDescent="0.15">
      <c r="B39" s="30"/>
      <c r="C39" s="30"/>
      <c r="D39" s="187"/>
      <c r="E39" s="187"/>
      <c r="F39" s="188"/>
      <c r="G39" s="189"/>
      <c r="H39" s="185"/>
      <c r="I39" s="190" t="s">
        <v>278</v>
      </c>
    </row>
    <row r="40" spans="2:9" ht="14.25" customHeight="1" x14ac:dyDescent="0.15">
      <c r="B40" s="254" t="s">
        <v>125</v>
      </c>
      <c r="C40" s="224"/>
      <c r="D40" s="191" t="s">
        <v>279</v>
      </c>
      <c r="E40" s="192" t="s">
        <v>280</v>
      </c>
      <c r="F40" s="192" t="s">
        <v>281</v>
      </c>
      <c r="G40" s="193" t="s">
        <v>282</v>
      </c>
      <c r="H40" s="191" t="s">
        <v>283</v>
      </c>
      <c r="I40" s="265" t="s">
        <v>284</v>
      </c>
    </row>
    <row r="41" spans="2:9" ht="14.25" customHeight="1" x14ac:dyDescent="0.15">
      <c r="B41" s="225"/>
      <c r="C41" s="226"/>
      <c r="D41" s="194" t="s">
        <v>285</v>
      </c>
      <c r="E41" s="194" t="s">
        <v>206</v>
      </c>
      <c r="F41" s="194" t="s">
        <v>207</v>
      </c>
      <c r="G41" s="195" t="s">
        <v>208</v>
      </c>
      <c r="H41" s="196" t="s">
        <v>193</v>
      </c>
      <c r="I41" s="266"/>
    </row>
    <row r="42" spans="2:9" ht="17.25" customHeight="1" x14ac:dyDescent="0.15">
      <c r="B42" s="240" t="s">
        <v>209</v>
      </c>
      <c r="C42" s="241"/>
      <c r="D42" s="211">
        <v>28</v>
      </c>
      <c r="E42" s="212">
        <v>31</v>
      </c>
      <c r="F42" s="212">
        <v>65</v>
      </c>
      <c r="G42" s="213">
        <v>20</v>
      </c>
      <c r="H42" s="211">
        <v>37</v>
      </c>
      <c r="I42" s="197">
        <f>SUM(D42:H42)</f>
        <v>181</v>
      </c>
    </row>
    <row r="43" spans="2:9" ht="18" customHeight="1" x14ac:dyDescent="0.15">
      <c r="B43" s="30"/>
      <c r="C43" s="30"/>
      <c r="D43" s="30"/>
      <c r="E43" s="30"/>
      <c r="F43" s="30"/>
      <c r="G43" s="30"/>
      <c r="H43" s="30"/>
    </row>
    <row r="44" spans="2:9" ht="14.25" customHeight="1" x14ac:dyDescent="0.15">
      <c r="B44" s="30" t="s">
        <v>210</v>
      </c>
      <c r="C44" s="30"/>
      <c r="E44" s="30"/>
      <c r="F44" s="30"/>
      <c r="G44" s="30"/>
      <c r="H44" s="30"/>
    </row>
    <row r="45" spans="2:9" ht="14.25" customHeight="1" x14ac:dyDescent="0.15">
      <c r="E45" s="30"/>
      <c r="H45" s="30"/>
    </row>
    <row r="46" spans="2:9" ht="14.25" customHeight="1" x14ac:dyDescent="0.15">
      <c r="E46" s="30"/>
      <c r="H46" s="30"/>
    </row>
    <row r="47" spans="2:9" ht="14.25" customHeight="1" x14ac:dyDescent="0.15">
      <c r="E47" s="30"/>
      <c r="H47" s="30"/>
    </row>
    <row r="48" spans="2:9" ht="14.25" customHeight="1" x14ac:dyDescent="0.15">
      <c r="E48" s="30"/>
      <c r="H48" s="30"/>
    </row>
    <row r="49" spans="5:8" ht="14.25" customHeight="1" x14ac:dyDescent="0.15">
      <c r="E49" s="30"/>
      <c r="H49" s="30"/>
    </row>
    <row r="50" spans="5:8" ht="14.25" customHeight="1" x14ac:dyDescent="0.15"/>
    <row r="51" spans="5:8" ht="14.25" customHeight="1" x14ac:dyDescent="0.15"/>
    <row r="52" spans="5:8" ht="14.25" customHeight="1" x14ac:dyDescent="0.15"/>
    <row r="53" spans="5:8" ht="14.25" customHeight="1" x14ac:dyDescent="0.15"/>
    <row r="54" spans="5:8" ht="14.25" customHeight="1" x14ac:dyDescent="0.15"/>
    <row r="55" spans="5:8" ht="14.25" customHeight="1" x14ac:dyDescent="0.15"/>
    <row r="56" spans="5:8" ht="14.25" customHeight="1" x14ac:dyDescent="0.15"/>
    <row r="57" spans="5:8" ht="14.25" customHeight="1" x14ac:dyDescent="0.15"/>
    <row r="58" spans="5:8" ht="14.25" customHeight="1" x14ac:dyDescent="0.15"/>
    <row r="59" spans="5:8" ht="14.25" customHeight="1" x14ac:dyDescent="0.15"/>
    <row r="60" spans="5:8" ht="14.25" customHeight="1" x14ac:dyDescent="0.15"/>
    <row r="61" spans="5:8" ht="14.25" customHeight="1" x14ac:dyDescent="0.15"/>
    <row r="62" spans="5:8" ht="14.25" customHeight="1" x14ac:dyDescent="0.15"/>
    <row r="63" spans="5:8" ht="14.25" customHeight="1" x14ac:dyDescent="0.15"/>
    <row r="64" spans="5:8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</sheetData>
  <mergeCells count="19">
    <mergeCell ref="K3:L3"/>
    <mergeCell ref="B4:D4"/>
    <mergeCell ref="B5:D5"/>
    <mergeCell ref="B6:D6"/>
    <mergeCell ref="B7:D7"/>
    <mergeCell ref="B8:D8"/>
    <mergeCell ref="I40:I41"/>
    <mergeCell ref="B9:D9"/>
    <mergeCell ref="B10:D10"/>
    <mergeCell ref="B11:D11"/>
    <mergeCell ref="B12:D12"/>
    <mergeCell ref="B13:D13"/>
    <mergeCell ref="B14:D14"/>
    <mergeCell ref="B42:C42"/>
    <mergeCell ref="B15:D15"/>
    <mergeCell ref="B16:D16"/>
    <mergeCell ref="D23:E23"/>
    <mergeCell ref="B24:D24"/>
    <mergeCell ref="B40:C41"/>
  </mergeCells>
  <phoneticPr fontId="24"/>
  <hyperlinks>
    <hyperlink ref="A1" location="目次!A2" display="目次へ戻る" xr:uid="{FE4F5BB0-6DF7-4904-BEC9-68B6C60DEB5B}"/>
  </hyperlinks>
  <pageMargins left="0.78740157480314965" right="0.98425196850393704" top="0.98425196850393704" bottom="0.59055118110236227" header="0.51181102362204722" footer="0.51181102362204722"/>
  <pageSetup paperSize="9" scale="98" firstPageNumber="81" fitToHeight="0" orientation="portrait" useFirstPageNumber="1" r:id="rId1"/>
  <headerFooter scaleWithDoc="0" alignWithMargins="0">
    <oddHeader>&amp;C&amp;"ＭＳ ゴシック,regular"&amp;11１３　治安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CE60-869B-47B8-B732-E8747DEAE150}">
  <sheetPr codeName="Sheet13">
    <tabColor theme="5" tint="0.39997558519241921"/>
    <pageSetUpPr fitToPage="1"/>
  </sheetPr>
  <dimension ref="A1:Q48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5" customWidth="1"/>
    <col min="2" max="2" width="8.3984375" style="5" customWidth="1"/>
    <col min="3" max="3" width="5" style="5" customWidth="1"/>
    <col min="4" max="4" width="5" style="107" customWidth="1"/>
    <col min="5" max="16" width="5" style="5" customWidth="1"/>
    <col min="17" max="17" width="8.19921875" style="5" customWidth="1"/>
    <col min="18" max="18" width="9" style="5" bestFit="1"/>
    <col min="19" max="16384" width="9" style="5"/>
  </cols>
  <sheetData>
    <row r="1" spans="1:10" ht="15.9" customHeight="1" x14ac:dyDescent="0.2">
      <c r="A1" s="8" t="s">
        <v>28</v>
      </c>
    </row>
    <row r="2" spans="1:10" ht="16.5" customHeight="1" x14ac:dyDescent="0.2">
      <c r="B2" s="9" t="s">
        <v>211</v>
      </c>
      <c r="D2" s="5"/>
    </row>
    <row r="3" spans="1:10" x14ac:dyDescent="0.15">
      <c r="D3" s="5"/>
      <c r="J3" s="52" t="s">
        <v>212</v>
      </c>
    </row>
    <row r="4" spans="1:10" ht="18" customHeight="1" x14ac:dyDescent="0.15">
      <c r="B4" s="257" t="s">
        <v>52</v>
      </c>
      <c r="C4" s="257"/>
      <c r="D4" s="240"/>
      <c r="E4" s="298" t="s">
        <v>104</v>
      </c>
      <c r="F4" s="299"/>
      <c r="G4" s="299" t="s">
        <v>16</v>
      </c>
      <c r="H4" s="299"/>
      <c r="I4" s="299" t="s">
        <v>213</v>
      </c>
      <c r="J4" s="299"/>
    </row>
    <row r="5" spans="1:10" ht="18" customHeight="1" x14ac:dyDescent="0.15">
      <c r="B5" s="19" t="s">
        <v>214</v>
      </c>
      <c r="C5" s="13">
        <v>30</v>
      </c>
      <c r="D5" s="100" t="s">
        <v>286</v>
      </c>
      <c r="E5" s="108">
        <v>239</v>
      </c>
      <c r="F5" s="109" t="s">
        <v>215</v>
      </c>
      <c r="G5" s="95">
        <v>3</v>
      </c>
      <c r="H5" s="110" t="s">
        <v>65</v>
      </c>
      <c r="I5" s="108">
        <v>319</v>
      </c>
      <c r="J5" s="109" t="s">
        <v>216</v>
      </c>
    </row>
    <row r="6" spans="1:10" ht="18" customHeight="1" x14ac:dyDescent="0.15">
      <c r="B6" s="23" t="s">
        <v>174</v>
      </c>
      <c r="C6" s="13" t="s">
        <v>219</v>
      </c>
      <c r="D6" s="100" t="s">
        <v>221</v>
      </c>
      <c r="E6" s="108">
        <v>242</v>
      </c>
      <c r="F6" s="109">
        <v>-19</v>
      </c>
      <c r="G6" s="95">
        <v>1</v>
      </c>
      <c r="H6" s="110" t="s">
        <v>65</v>
      </c>
      <c r="I6" s="108">
        <v>288</v>
      </c>
      <c r="J6" s="110" t="s">
        <v>220</v>
      </c>
    </row>
    <row r="7" spans="1:10" ht="18" customHeight="1" x14ac:dyDescent="0.15">
      <c r="C7" s="13">
        <v>2</v>
      </c>
      <c r="D7" s="100"/>
      <c r="E7" s="108">
        <v>215</v>
      </c>
      <c r="F7" s="109" t="s">
        <v>222</v>
      </c>
      <c r="G7" s="95">
        <v>3</v>
      </c>
      <c r="H7" s="110" t="s">
        <v>65</v>
      </c>
      <c r="I7" s="108">
        <v>238</v>
      </c>
      <c r="J7" s="110" t="s">
        <v>223</v>
      </c>
    </row>
    <row r="8" spans="1:10" ht="18" customHeight="1" x14ac:dyDescent="0.15">
      <c r="C8" s="13">
        <v>3</v>
      </c>
      <c r="D8" s="100"/>
      <c r="E8" s="108">
        <v>212</v>
      </c>
      <c r="F8" s="110" t="s">
        <v>148</v>
      </c>
      <c r="G8" s="95">
        <v>3</v>
      </c>
      <c r="H8" s="110" t="s">
        <v>65</v>
      </c>
      <c r="I8" s="108">
        <v>252</v>
      </c>
      <c r="J8" s="110" t="s">
        <v>225</v>
      </c>
    </row>
    <row r="9" spans="1:10" ht="18" customHeight="1" x14ac:dyDescent="0.15">
      <c r="B9" s="23"/>
      <c r="C9" s="13">
        <v>4</v>
      </c>
      <c r="D9" s="100"/>
      <c r="E9" s="108">
        <v>254</v>
      </c>
      <c r="F9" s="110" t="s">
        <v>148</v>
      </c>
      <c r="G9" s="95">
        <v>2</v>
      </c>
      <c r="H9" s="110" t="s">
        <v>65</v>
      </c>
      <c r="I9" s="108">
        <v>291</v>
      </c>
      <c r="J9" s="110" t="s">
        <v>226</v>
      </c>
    </row>
    <row r="10" spans="1:10" ht="18" customHeight="1" x14ac:dyDescent="0.15">
      <c r="B10" s="23"/>
      <c r="C10" s="13">
        <v>5</v>
      </c>
      <c r="D10" s="100"/>
      <c r="E10" s="108">
        <v>232</v>
      </c>
      <c r="F10" s="110" t="s">
        <v>181</v>
      </c>
      <c r="G10" s="95" t="s">
        <v>317</v>
      </c>
      <c r="H10" s="110" t="s">
        <v>65</v>
      </c>
      <c r="I10" s="108">
        <v>275</v>
      </c>
      <c r="J10" s="110" t="s">
        <v>152</v>
      </c>
    </row>
    <row r="11" spans="1:10" ht="18" customHeight="1" x14ac:dyDescent="0.15">
      <c r="B11" s="104"/>
      <c r="C11" s="15">
        <v>6</v>
      </c>
      <c r="D11" s="105"/>
      <c r="E11" s="108">
        <v>194</v>
      </c>
      <c r="F11" s="110" t="s">
        <v>225</v>
      </c>
      <c r="G11" s="95" t="s">
        <v>317</v>
      </c>
      <c r="H11" s="110" t="s">
        <v>65</v>
      </c>
      <c r="I11" s="108">
        <v>225</v>
      </c>
      <c r="J11" s="110" t="s">
        <v>287</v>
      </c>
    </row>
    <row r="12" spans="1:10" x14ac:dyDescent="0.15">
      <c r="D12" s="5"/>
      <c r="E12" s="111"/>
      <c r="F12" s="111"/>
      <c r="G12" s="111"/>
      <c r="H12" s="111"/>
      <c r="I12" s="111"/>
      <c r="J12" s="111"/>
    </row>
    <row r="13" spans="1:10" x14ac:dyDescent="0.15">
      <c r="B13" s="5" t="s">
        <v>218</v>
      </c>
      <c r="D13" s="5"/>
    </row>
    <row r="14" spans="1:10" x14ac:dyDescent="0.15">
      <c r="B14" s="5" t="s">
        <v>129</v>
      </c>
      <c r="D14" s="5"/>
    </row>
    <row r="15" spans="1:10" ht="14.25" customHeight="1" x14ac:dyDescent="0.15">
      <c r="D15" s="5"/>
    </row>
    <row r="16" spans="1:10" ht="14.25" customHeight="1" x14ac:dyDescent="0.15">
      <c r="D16" s="5"/>
    </row>
    <row r="17" spans="2:17" ht="16.5" customHeight="1" x14ac:dyDescent="0.2">
      <c r="B17" s="300" t="s">
        <v>196</v>
      </c>
      <c r="C17" s="300"/>
      <c r="D17" s="300"/>
      <c r="E17" s="300"/>
      <c r="F17" s="300"/>
      <c r="G17" s="300"/>
      <c r="H17" s="300"/>
      <c r="I17" s="300"/>
      <c r="J17" s="300"/>
      <c r="K17" s="300"/>
    </row>
    <row r="19" spans="2:17" x14ac:dyDescent="0.15">
      <c r="O19" s="276" t="s">
        <v>239</v>
      </c>
      <c r="P19" s="276"/>
      <c r="Q19" s="276"/>
    </row>
    <row r="20" spans="2:17" s="107" customFormat="1" ht="12" customHeight="1" x14ac:dyDescent="0.15">
      <c r="B20" s="296" t="s">
        <v>227</v>
      </c>
      <c r="C20" s="277" t="s">
        <v>228</v>
      </c>
      <c r="D20" s="112"/>
      <c r="E20" s="277" t="s">
        <v>36</v>
      </c>
      <c r="F20" s="112"/>
      <c r="G20" s="277" t="s">
        <v>229</v>
      </c>
      <c r="H20" s="112"/>
      <c r="I20" s="277" t="s">
        <v>230</v>
      </c>
      <c r="J20" s="112"/>
      <c r="K20" s="277" t="s">
        <v>231</v>
      </c>
      <c r="L20" s="112"/>
      <c r="M20" s="277" t="s">
        <v>201</v>
      </c>
      <c r="N20" s="112"/>
      <c r="O20" s="277" t="s">
        <v>124</v>
      </c>
      <c r="P20" s="112"/>
      <c r="Q20" s="255" t="s">
        <v>232</v>
      </c>
    </row>
    <row r="21" spans="2:17" s="107" customFormat="1" ht="37.200000000000003" x14ac:dyDescent="0.15">
      <c r="B21" s="297"/>
      <c r="C21" s="278"/>
      <c r="D21" s="114" t="s">
        <v>234</v>
      </c>
      <c r="E21" s="278"/>
      <c r="F21" s="114" t="s">
        <v>234</v>
      </c>
      <c r="G21" s="278"/>
      <c r="H21" s="114" t="s">
        <v>234</v>
      </c>
      <c r="I21" s="278"/>
      <c r="J21" s="114" t="s">
        <v>234</v>
      </c>
      <c r="K21" s="278"/>
      <c r="L21" s="114" t="s">
        <v>234</v>
      </c>
      <c r="M21" s="278"/>
      <c r="N21" s="114" t="s">
        <v>234</v>
      </c>
      <c r="O21" s="278"/>
      <c r="P21" s="114" t="s">
        <v>234</v>
      </c>
      <c r="Q21" s="256"/>
    </row>
    <row r="22" spans="2:17" s="30" customFormat="1" ht="20.100000000000001" customHeight="1" x14ac:dyDescent="0.15">
      <c r="B22" s="11" t="s">
        <v>235</v>
      </c>
      <c r="C22" s="115">
        <v>14</v>
      </c>
      <c r="D22" s="116">
        <f>IFERROR(C22/$Q22,"‐")</f>
        <v>6.5727699530516437E-2</v>
      </c>
      <c r="E22" s="115">
        <v>41</v>
      </c>
      <c r="F22" s="116">
        <f>IFERROR(E22/$Q22,"‐")</f>
        <v>0.19248826291079812</v>
      </c>
      <c r="G22" s="115">
        <v>24</v>
      </c>
      <c r="H22" s="116">
        <f>IFERROR(G22/$Q22,"‐")</f>
        <v>0.11267605633802817</v>
      </c>
      <c r="I22" s="115">
        <v>30</v>
      </c>
      <c r="J22" s="116">
        <f>IFERROR(I22/$Q22,"‐")</f>
        <v>0.14084507042253522</v>
      </c>
      <c r="K22" s="115">
        <v>38</v>
      </c>
      <c r="L22" s="116">
        <f>IFERROR(K22/$Q22,"‐")</f>
        <v>0.17840375586854459</v>
      </c>
      <c r="M22" s="115">
        <v>42</v>
      </c>
      <c r="N22" s="116">
        <f>IFERROR(M22/$Q22,"‐")</f>
        <v>0.19718309859154928</v>
      </c>
      <c r="O22" s="115">
        <v>24</v>
      </c>
      <c r="P22" s="116">
        <f>IFERROR(O22/$Q22,"‐")</f>
        <v>0.11267605633802817</v>
      </c>
      <c r="Q22" s="115">
        <f>SUM(C22,E22,G22,I22,K22,M22,O22)</f>
        <v>213</v>
      </c>
    </row>
    <row r="23" spans="2:17" s="30" customFormat="1" ht="20.100000000000001" customHeight="1" x14ac:dyDescent="0.2">
      <c r="B23" s="11" t="s">
        <v>236</v>
      </c>
      <c r="C23" s="222" t="s">
        <v>318</v>
      </c>
      <c r="D23" s="199" t="str">
        <f>IFERROR(C23/$Q23,"‐")</f>
        <v>‐</v>
      </c>
      <c r="E23" s="222" t="s">
        <v>318</v>
      </c>
      <c r="F23" s="199" t="str">
        <f>IFERROR(E23/$Q23,"‐")</f>
        <v>‐</v>
      </c>
      <c r="G23" s="222" t="s">
        <v>318</v>
      </c>
      <c r="H23" s="199" t="str">
        <f>IFERROR(G23/$Q23,"‐")</f>
        <v>‐</v>
      </c>
      <c r="I23" s="222" t="s">
        <v>318</v>
      </c>
      <c r="J23" s="199" t="str">
        <f>IFERROR(I23/$Q23,"‐")</f>
        <v>‐</v>
      </c>
      <c r="K23" s="222" t="s">
        <v>318</v>
      </c>
      <c r="L23" s="199" t="str">
        <f>IFERROR(K23/$Q23,"‐")</f>
        <v>‐</v>
      </c>
      <c r="M23" s="222" t="s">
        <v>318</v>
      </c>
      <c r="N23" s="199" t="str">
        <f>IFERROR(M23/$Q23,"‐")</f>
        <v>‐</v>
      </c>
      <c r="O23" s="222" t="s">
        <v>318</v>
      </c>
      <c r="P23" s="199" t="str">
        <f>IFERROR(O23/$Q23,"‐")</f>
        <v>‐</v>
      </c>
      <c r="Q23" s="222" t="s">
        <v>318</v>
      </c>
    </row>
    <row r="24" spans="2:17" s="30" customFormat="1" ht="20.100000000000001" customHeight="1" x14ac:dyDescent="0.15">
      <c r="B24" s="11" t="s">
        <v>237</v>
      </c>
      <c r="C24" s="115">
        <v>17</v>
      </c>
      <c r="D24" s="116">
        <f>IFERROR(C24/$Q24,"‐")</f>
        <v>6.8548387096774188E-2</v>
      </c>
      <c r="E24" s="115">
        <v>51</v>
      </c>
      <c r="F24" s="116">
        <f>IFERROR(E24/$Q24,"‐")</f>
        <v>0.20564516129032259</v>
      </c>
      <c r="G24" s="115">
        <v>25</v>
      </c>
      <c r="H24" s="116">
        <f>IFERROR(G24/$Q24,"‐")</f>
        <v>0.10080645161290322</v>
      </c>
      <c r="I24" s="115">
        <v>33</v>
      </c>
      <c r="J24" s="116">
        <f>IFERROR(I24/$Q24,"‐")</f>
        <v>0.13306451612903225</v>
      </c>
      <c r="K24" s="115">
        <v>46</v>
      </c>
      <c r="L24" s="116">
        <f>IFERROR(K24/$Q24,"‐")</f>
        <v>0.18548387096774194</v>
      </c>
      <c r="M24" s="115">
        <v>47</v>
      </c>
      <c r="N24" s="116">
        <f>IFERROR(M24/$Q24,"‐")</f>
        <v>0.18951612903225806</v>
      </c>
      <c r="O24" s="115">
        <v>29</v>
      </c>
      <c r="P24" s="116">
        <f>IFERROR(O24/$Q24,"‐")</f>
        <v>0.11693548387096774</v>
      </c>
      <c r="Q24" s="115">
        <f>SUM(C24,E24,G24,I24,K24,M24,O24)</f>
        <v>248</v>
      </c>
    </row>
    <row r="26" spans="2:17" x14ac:dyDescent="0.15">
      <c r="O26" s="276" t="s">
        <v>288</v>
      </c>
      <c r="P26" s="276"/>
      <c r="Q26" s="276"/>
    </row>
    <row r="27" spans="2:17" s="107" customFormat="1" ht="12" customHeight="1" x14ac:dyDescent="0.15">
      <c r="B27" s="296" t="s">
        <v>289</v>
      </c>
      <c r="C27" s="277" t="s">
        <v>228</v>
      </c>
      <c r="D27" s="112"/>
      <c r="E27" s="277" t="s">
        <v>36</v>
      </c>
      <c r="F27" s="112"/>
      <c r="G27" s="277" t="s">
        <v>229</v>
      </c>
      <c r="H27" s="112"/>
      <c r="I27" s="277" t="s">
        <v>230</v>
      </c>
      <c r="J27" s="112"/>
      <c r="K27" s="277" t="s">
        <v>231</v>
      </c>
      <c r="L27" s="112"/>
      <c r="M27" s="277" t="s">
        <v>201</v>
      </c>
      <c r="N27" s="112"/>
      <c r="O27" s="277" t="s">
        <v>124</v>
      </c>
      <c r="P27" s="112"/>
      <c r="Q27" s="255" t="s">
        <v>232</v>
      </c>
    </row>
    <row r="28" spans="2:17" s="107" customFormat="1" ht="37.200000000000003" x14ac:dyDescent="0.15">
      <c r="B28" s="297"/>
      <c r="C28" s="278"/>
      <c r="D28" s="114" t="s">
        <v>234</v>
      </c>
      <c r="E28" s="278"/>
      <c r="F28" s="114" t="s">
        <v>234</v>
      </c>
      <c r="G28" s="278"/>
      <c r="H28" s="114" t="s">
        <v>234</v>
      </c>
      <c r="I28" s="278"/>
      <c r="J28" s="114" t="s">
        <v>234</v>
      </c>
      <c r="K28" s="278"/>
      <c r="L28" s="114" t="s">
        <v>234</v>
      </c>
      <c r="M28" s="278"/>
      <c r="N28" s="114" t="s">
        <v>234</v>
      </c>
      <c r="O28" s="278"/>
      <c r="P28" s="114" t="s">
        <v>234</v>
      </c>
      <c r="Q28" s="256"/>
    </row>
    <row r="29" spans="2:17" s="30" customFormat="1" ht="20.100000000000001" customHeight="1" x14ac:dyDescent="0.2">
      <c r="B29" s="11" t="s">
        <v>290</v>
      </c>
      <c r="C29" s="198">
        <v>7</v>
      </c>
      <c r="D29" s="199">
        <f ca="1">IFERROR(C29/$P29,"-")</f>
        <v>3.825136612021858E-2</v>
      </c>
      <c r="E29" s="198">
        <v>21</v>
      </c>
      <c r="F29" s="199">
        <f ca="1">IFERROR(E29/$P29,"-")</f>
        <v>0.11475409836065574</v>
      </c>
      <c r="G29" s="198">
        <v>48</v>
      </c>
      <c r="H29" s="199">
        <f ca="1">IFERROR(G29/$P29,"-")</f>
        <v>0.26229508196721313</v>
      </c>
      <c r="I29" s="198">
        <v>30</v>
      </c>
      <c r="J29" s="199">
        <f ca="1">IFERROR(I29/$P29,"-")</f>
        <v>0.16393442622950818</v>
      </c>
      <c r="K29" s="198">
        <v>24</v>
      </c>
      <c r="L29" s="199">
        <f ca="1">IFERROR(K29/$P29,"-")</f>
        <v>0.13114754098360656</v>
      </c>
      <c r="M29" s="198">
        <v>26</v>
      </c>
      <c r="N29" s="199">
        <f ca="1">IFERROR(M29/$P29,"-")</f>
        <v>0.14207650273224043</v>
      </c>
      <c r="O29" s="198">
        <v>27</v>
      </c>
      <c r="P29" s="199">
        <f ca="1">IFERROR(O29/$P29,"-")</f>
        <v>0.14754098360655737</v>
      </c>
      <c r="Q29" s="198">
        <f>SUM(C29,E29,G29,I29,K29,M29,O29)</f>
        <v>183</v>
      </c>
    </row>
    <row r="30" spans="2:17" s="30" customFormat="1" ht="20.100000000000001" customHeight="1" x14ac:dyDescent="0.2">
      <c r="B30" s="11" t="s">
        <v>236</v>
      </c>
      <c r="C30" s="222" t="s">
        <v>318</v>
      </c>
      <c r="D30" s="199" t="str">
        <f>IFERROR(C30/$Q30,"‐")</f>
        <v>‐</v>
      </c>
      <c r="E30" s="222" t="s">
        <v>318</v>
      </c>
      <c r="F30" s="199" t="str">
        <f>IFERROR(E30/$Q30,"‐")</f>
        <v>‐</v>
      </c>
      <c r="G30" s="222" t="s">
        <v>318</v>
      </c>
      <c r="H30" s="199" t="str">
        <f>IFERROR(G30/$Q30,"‐")</f>
        <v>‐</v>
      </c>
      <c r="I30" s="222" t="s">
        <v>318</v>
      </c>
      <c r="J30" s="199" t="str">
        <f>IFERROR(I30/$Q30,"‐")</f>
        <v>‐</v>
      </c>
      <c r="K30" s="222" t="s">
        <v>318</v>
      </c>
      <c r="L30" s="199" t="str">
        <f>IFERROR(K30/$Q30,"‐")</f>
        <v>‐</v>
      </c>
      <c r="M30" s="222" t="s">
        <v>318</v>
      </c>
      <c r="N30" s="199" t="str">
        <f>IFERROR(M30/$Q30,"‐")</f>
        <v>‐</v>
      </c>
      <c r="O30" s="222" t="s">
        <v>318</v>
      </c>
      <c r="P30" s="199" t="str">
        <f>IFERROR(O30/$Q30,"‐")</f>
        <v>‐</v>
      </c>
      <c r="Q30" s="222" t="s">
        <v>318</v>
      </c>
    </row>
    <row r="31" spans="2:17" s="30" customFormat="1" ht="20.100000000000001" customHeight="1" x14ac:dyDescent="0.2">
      <c r="B31" s="11" t="s">
        <v>291</v>
      </c>
      <c r="C31" s="198">
        <v>9</v>
      </c>
      <c r="D31" s="199">
        <f t="shared" ref="D31:F31" ca="1" si="0">IFERROR(C31/$P31,"-")</f>
        <v>4.4117647058823532E-2</v>
      </c>
      <c r="E31" s="198">
        <v>22</v>
      </c>
      <c r="F31" s="199">
        <f t="shared" ca="1" si="0"/>
        <v>0.10784313725490197</v>
      </c>
      <c r="G31" s="198">
        <v>59</v>
      </c>
      <c r="H31" s="199">
        <f ca="1">IFERROR(G31/$P31,"-")</f>
        <v>0.28921568627450983</v>
      </c>
      <c r="I31" s="198">
        <v>35</v>
      </c>
      <c r="J31" s="199">
        <f ca="1">IFERROR(I31/$P31,"-")</f>
        <v>0.17156862745098039</v>
      </c>
      <c r="K31" s="198">
        <v>24</v>
      </c>
      <c r="L31" s="199">
        <f ca="1">IFERROR(K31/$P31,"-")</f>
        <v>0.11764705882352941</v>
      </c>
      <c r="M31" s="198">
        <v>27</v>
      </c>
      <c r="N31" s="199">
        <f ca="1">IFERROR(M31/$P31,"-")</f>
        <v>0.13235294117647059</v>
      </c>
      <c r="O31" s="198">
        <v>28</v>
      </c>
      <c r="P31" s="199">
        <f ca="1">IFERROR(O31/$P31,"-")</f>
        <v>0.13725490196078433</v>
      </c>
      <c r="Q31" s="198">
        <f>SUM(C31,E31,G31,I31,K31,M31,O31)</f>
        <v>204</v>
      </c>
    </row>
    <row r="32" spans="2:17" s="30" customFormat="1" ht="12" customHeight="1" x14ac:dyDescent="0.15">
      <c r="B32" s="13"/>
      <c r="C32" s="117"/>
      <c r="D32" s="118"/>
      <c r="E32" s="117"/>
      <c r="F32" s="118"/>
      <c r="G32" s="117"/>
      <c r="H32" s="118"/>
      <c r="I32" s="117"/>
      <c r="J32" s="118"/>
      <c r="K32" s="117"/>
      <c r="L32" s="118"/>
      <c r="M32" s="117"/>
      <c r="N32" s="118"/>
      <c r="O32" s="117"/>
      <c r="P32" s="118"/>
      <c r="Q32" s="117"/>
    </row>
    <row r="33" spans="2:17" x14ac:dyDescent="0.15">
      <c r="B33" s="5" t="s">
        <v>218</v>
      </c>
    </row>
    <row r="34" spans="2:17" x14ac:dyDescent="0.15">
      <c r="B34" s="5" t="s">
        <v>240</v>
      </c>
    </row>
    <row r="37" spans="2:17" ht="21" x14ac:dyDescent="0.25">
      <c r="B37" s="9" t="s">
        <v>241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</row>
    <row r="38" spans="2:17" x14ac:dyDescent="0.15">
      <c r="D38" s="5"/>
      <c r="N38" s="244" t="s">
        <v>42</v>
      </c>
      <c r="O38" s="244"/>
      <c r="P38" s="244"/>
    </row>
    <row r="39" spans="2:17" x14ac:dyDescent="0.15">
      <c r="B39" s="281" t="s">
        <v>242</v>
      </c>
      <c r="C39" s="282"/>
      <c r="D39" s="283"/>
      <c r="E39" s="255" t="s">
        <v>62</v>
      </c>
      <c r="F39" s="251" t="s">
        <v>27</v>
      </c>
      <c r="G39" s="257"/>
      <c r="H39" s="257"/>
      <c r="I39" s="257"/>
      <c r="J39" s="251" t="s">
        <v>243</v>
      </c>
      <c r="K39" s="257"/>
      <c r="L39" s="257"/>
      <c r="M39" s="257"/>
      <c r="N39" s="257"/>
      <c r="O39" s="257"/>
      <c r="P39" s="257"/>
      <c r="Q39" s="240"/>
    </row>
    <row r="40" spans="2:17" x14ac:dyDescent="0.15">
      <c r="B40" s="284"/>
      <c r="C40" s="285"/>
      <c r="D40" s="286"/>
      <c r="E40" s="290"/>
      <c r="F40" s="274" t="s">
        <v>80</v>
      </c>
      <c r="G40" s="274" t="s">
        <v>84</v>
      </c>
      <c r="H40" s="274" t="s">
        <v>244</v>
      </c>
      <c r="I40" s="280" t="s">
        <v>76</v>
      </c>
      <c r="J40" s="274" t="s">
        <v>150</v>
      </c>
      <c r="K40" s="274" t="s">
        <v>233</v>
      </c>
      <c r="L40" s="274" t="s">
        <v>191</v>
      </c>
      <c r="M40" s="274" t="s">
        <v>38</v>
      </c>
      <c r="N40" s="280" t="s">
        <v>245</v>
      </c>
      <c r="O40" s="120"/>
      <c r="P40" s="121"/>
      <c r="Q40" s="274" t="s">
        <v>76</v>
      </c>
    </row>
    <row r="41" spans="2:17" ht="33.6" x14ac:dyDescent="0.15">
      <c r="B41" s="287"/>
      <c r="C41" s="288"/>
      <c r="D41" s="289"/>
      <c r="E41" s="256"/>
      <c r="F41" s="275"/>
      <c r="G41" s="275"/>
      <c r="H41" s="275"/>
      <c r="I41" s="295"/>
      <c r="J41" s="275"/>
      <c r="K41" s="275"/>
      <c r="L41" s="275"/>
      <c r="M41" s="275"/>
      <c r="N41" s="275"/>
      <c r="O41" s="122" t="s">
        <v>120</v>
      </c>
      <c r="P41" s="122" t="s">
        <v>163</v>
      </c>
      <c r="Q41" s="275"/>
    </row>
    <row r="42" spans="2:17" x14ac:dyDescent="0.15">
      <c r="B42" s="255" t="s">
        <v>236</v>
      </c>
      <c r="C42" s="291" t="s">
        <v>292</v>
      </c>
      <c r="D42" s="292"/>
      <c r="E42" s="123">
        <f>SUM(F42:I42)</f>
        <v>0</v>
      </c>
      <c r="F42" s="23" t="s">
        <v>130</v>
      </c>
      <c r="G42" s="23" t="s">
        <v>130</v>
      </c>
      <c r="H42" s="23" t="s">
        <v>130</v>
      </c>
      <c r="I42" s="124" t="s">
        <v>130</v>
      </c>
      <c r="J42" s="23" t="s">
        <v>130</v>
      </c>
      <c r="K42" s="23" t="s">
        <v>130</v>
      </c>
      <c r="L42" s="23" t="s">
        <v>130</v>
      </c>
      <c r="M42" s="23" t="s">
        <v>130</v>
      </c>
      <c r="N42" s="23" t="s">
        <v>130</v>
      </c>
      <c r="O42" s="23" t="s">
        <v>130</v>
      </c>
      <c r="P42" s="23" t="s">
        <v>130</v>
      </c>
      <c r="Q42" s="125" t="s">
        <v>130</v>
      </c>
    </row>
    <row r="43" spans="2:17" x14ac:dyDescent="0.15">
      <c r="B43" s="256"/>
      <c r="C43" s="293" t="s">
        <v>293</v>
      </c>
      <c r="D43" s="294"/>
      <c r="E43" s="126">
        <f>SUM(F43:I43)</f>
        <v>0</v>
      </c>
      <c r="F43" s="127" t="s">
        <v>130</v>
      </c>
      <c r="G43" s="127" t="s">
        <v>130</v>
      </c>
      <c r="H43" s="127" t="s">
        <v>130</v>
      </c>
      <c r="I43" s="128" t="s">
        <v>130</v>
      </c>
      <c r="J43" s="127" t="s">
        <v>130</v>
      </c>
      <c r="K43" s="127" t="s">
        <v>130</v>
      </c>
      <c r="L43" s="127" t="s">
        <v>130</v>
      </c>
      <c r="M43" s="127" t="s">
        <v>130</v>
      </c>
      <c r="N43" s="127" t="s">
        <v>130</v>
      </c>
      <c r="O43" s="127" t="s">
        <v>130</v>
      </c>
      <c r="P43" s="127" t="s">
        <v>130</v>
      </c>
      <c r="Q43" s="129" t="s">
        <v>130</v>
      </c>
    </row>
    <row r="44" spans="2:17" x14ac:dyDescent="0.15">
      <c r="B44" s="255" t="s">
        <v>246</v>
      </c>
      <c r="C44" s="270" t="s">
        <v>292</v>
      </c>
      <c r="D44" s="271"/>
      <c r="E44" s="123">
        <f>SUM(F44:I44)</f>
        <v>248</v>
      </c>
      <c r="F44" s="23">
        <v>15</v>
      </c>
      <c r="G44" s="23">
        <v>6</v>
      </c>
      <c r="H44" s="23">
        <v>23</v>
      </c>
      <c r="I44" s="23">
        <v>204</v>
      </c>
      <c r="J44" s="130">
        <v>34</v>
      </c>
      <c r="K44" s="23">
        <v>53</v>
      </c>
      <c r="L44" s="23">
        <v>9</v>
      </c>
      <c r="M44" s="23">
        <v>40</v>
      </c>
      <c r="N44" s="23">
        <v>112</v>
      </c>
      <c r="O44" s="23">
        <v>85</v>
      </c>
      <c r="P44" s="23">
        <v>27</v>
      </c>
      <c r="Q44" s="125" t="s">
        <v>130</v>
      </c>
    </row>
    <row r="45" spans="2:17" x14ac:dyDescent="0.15">
      <c r="B45" s="256"/>
      <c r="C45" s="272" t="s">
        <v>293</v>
      </c>
      <c r="D45" s="273"/>
      <c r="E45" s="131">
        <f>SUM(F45:I45)</f>
        <v>204</v>
      </c>
      <c r="F45" s="104">
        <v>9</v>
      </c>
      <c r="G45" s="104">
        <v>4</v>
      </c>
      <c r="H45" s="104">
        <v>21</v>
      </c>
      <c r="I45" s="104">
        <v>170</v>
      </c>
      <c r="J45" s="132">
        <v>24</v>
      </c>
      <c r="K45" s="104">
        <v>56</v>
      </c>
      <c r="L45" s="104">
        <v>12</v>
      </c>
      <c r="M45" s="104">
        <v>24</v>
      </c>
      <c r="N45" s="104">
        <v>88</v>
      </c>
      <c r="O45" s="104">
        <v>73</v>
      </c>
      <c r="P45" s="104">
        <v>15</v>
      </c>
      <c r="Q45" s="129" t="s">
        <v>130</v>
      </c>
    </row>
    <row r="46" spans="2:17" x14ac:dyDescent="0.15">
      <c r="B46" s="30"/>
      <c r="D46" s="5"/>
      <c r="J46" s="30"/>
      <c r="K46" s="30"/>
      <c r="L46" s="30"/>
      <c r="M46" s="30"/>
      <c r="N46" s="30"/>
      <c r="O46" s="30"/>
      <c r="P46" s="30"/>
    </row>
    <row r="47" spans="2:17" x14ac:dyDescent="0.15">
      <c r="B47" s="279" t="s">
        <v>218</v>
      </c>
      <c r="C47" s="279"/>
      <c r="D47" s="279"/>
      <c r="E47" s="279"/>
      <c r="F47" s="279"/>
      <c r="J47" s="30"/>
      <c r="K47" s="30"/>
      <c r="L47" s="30"/>
      <c r="M47" s="30"/>
      <c r="N47" s="30"/>
      <c r="O47" s="30"/>
      <c r="P47" s="30"/>
    </row>
    <row r="48" spans="2:17" x14ac:dyDescent="0.15">
      <c r="B48" s="30" t="s">
        <v>57</v>
      </c>
      <c r="D48" s="5"/>
      <c r="I48" s="30"/>
      <c r="J48" s="30"/>
      <c r="K48" s="30"/>
      <c r="L48" s="30"/>
      <c r="M48" s="30"/>
      <c r="N48" s="30"/>
      <c r="O48" s="30"/>
      <c r="P48" s="30"/>
    </row>
  </sheetData>
  <mergeCells count="47">
    <mergeCell ref="B4:D4"/>
    <mergeCell ref="E4:F4"/>
    <mergeCell ref="G4:H4"/>
    <mergeCell ref="I4:J4"/>
    <mergeCell ref="B17:K17"/>
    <mergeCell ref="O19:Q19"/>
    <mergeCell ref="B20:B21"/>
    <mergeCell ref="C20:C21"/>
    <mergeCell ref="E20:E21"/>
    <mergeCell ref="G20:G21"/>
    <mergeCell ref="I20:I21"/>
    <mergeCell ref="K20:K21"/>
    <mergeCell ref="M20:M21"/>
    <mergeCell ref="O20:O21"/>
    <mergeCell ref="Q20:Q21"/>
    <mergeCell ref="B27:B28"/>
    <mergeCell ref="C27:C28"/>
    <mergeCell ref="E27:E28"/>
    <mergeCell ref="G27:G28"/>
    <mergeCell ref="I27:I28"/>
    <mergeCell ref="K27:K28"/>
    <mergeCell ref="J39:Q39"/>
    <mergeCell ref="F40:F41"/>
    <mergeCell ref="G40:G41"/>
    <mergeCell ref="I40:I41"/>
    <mergeCell ref="K40:K41"/>
    <mergeCell ref="O26:Q26"/>
    <mergeCell ref="M40:M41"/>
    <mergeCell ref="M27:M28"/>
    <mergeCell ref="B47:F47"/>
    <mergeCell ref="O27:O28"/>
    <mergeCell ref="N40:N41"/>
    <mergeCell ref="Q27:Q28"/>
    <mergeCell ref="N38:P38"/>
    <mergeCell ref="B39:D41"/>
    <mergeCell ref="E39:E41"/>
    <mergeCell ref="F39:I39"/>
    <mergeCell ref="Q40:Q41"/>
    <mergeCell ref="B42:B43"/>
    <mergeCell ref="C42:D42"/>
    <mergeCell ref="C43:D43"/>
    <mergeCell ref="B44:B45"/>
    <mergeCell ref="C44:D44"/>
    <mergeCell ref="C45:D45"/>
    <mergeCell ref="H40:H41"/>
    <mergeCell ref="J40:J41"/>
    <mergeCell ref="L40:L41"/>
  </mergeCells>
  <phoneticPr fontId="28"/>
  <conditionalFormatting sqref="P32">
    <cfRule type="expression" dxfId="71" priority="105" stopIfTrue="1">
      <formula>ISERROR($P$23)</formula>
    </cfRule>
  </conditionalFormatting>
  <conditionalFormatting sqref="N32">
    <cfRule type="expression" dxfId="70" priority="106" stopIfTrue="1">
      <formula>ISERROR($N$23)</formula>
    </cfRule>
  </conditionalFormatting>
  <conditionalFormatting sqref="L32">
    <cfRule type="expression" dxfId="69" priority="107" stopIfTrue="1">
      <formula>ISERROR($L$23)</formula>
    </cfRule>
  </conditionalFormatting>
  <conditionalFormatting sqref="J32">
    <cfRule type="expression" dxfId="68" priority="108" stopIfTrue="1">
      <formula>ISERROR($J$23)</formula>
    </cfRule>
  </conditionalFormatting>
  <conditionalFormatting sqref="H32">
    <cfRule type="expression" dxfId="67" priority="109" stopIfTrue="1">
      <formula>ISERROR($H$23)</formula>
    </cfRule>
  </conditionalFormatting>
  <conditionalFormatting sqref="F32">
    <cfRule type="expression" dxfId="66" priority="110" stopIfTrue="1">
      <formula>ISERROR($D$23)</formula>
    </cfRule>
  </conditionalFormatting>
  <conditionalFormatting sqref="D32">
    <cfRule type="expression" dxfId="65" priority="111" stopIfTrue="1">
      <formula>ISERROR($D$23)</formula>
    </cfRule>
  </conditionalFormatting>
  <conditionalFormatting sqref="C32 E32 G32 I32 K32 M32 O32 Q32">
    <cfRule type="cellIs" dxfId="64" priority="112" stopIfTrue="1" operator="equal">
      <formula>0</formula>
    </cfRule>
  </conditionalFormatting>
  <conditionalFormatting sqref="Q24">
    <cfRule type="cellIs" dxfId="63" priority="35" stopIfTrue="1" operator="equal">
      <formula>0</formula>
    </cfRule>
  </conditionalFormatting>
  <conditionalFormatting sqref="Q22">
    <cfRule type="cellIs" dxfId="62" priority="37" stopIfTrue="1" operator="equal">
      <formula>0</formula>
    </cfRule>
  </conditionalFormatting>
  <conditionalFormatting sqref="P24">
    <cfRule type="expression" dxfId="61" priority="38" stopIfTrue="1">
      <formula>ISERROR($P$23)</formula>
    </cfRule>
  </conditionalFormatting>
  <conditionalFormatting sqref="P22">
    <cfRule type="expression" dxfId="60" priority="40" stopIfTrue="1">
      <formula>ISERROR($P$23)</formula>
    </cfRule>
  </conditionalFormatting>
  <conditionalFormatting sqref="N24">
    <cfRule type="expression" dxfId="59" priority="41" stopIfTrue="1">
      <formula>ISERROR($P$23)</formula>
    </cfRule>
  </conditionalFormatting>
  <conditionalFormatting sqref="N22">
    <cfRule type="expression" dxfId="58" priority="43" stopIfTrue="1">
      <formula>ISERROR($P$23)</formula>
    </cfRule>
  </conditionalFormatting>
  <conditionalFormatting sqref="L24">
    <cfRule type="expression" dxfId="57" priority="44" stopIfTrue="1">
      <formula>ISERROR($P$23)</formula>
    </cfRule>
  </conditionalFormatting>
  <conditionalFormatting sqref="L22">
    <cfRule type="expression" dxfId="56" priority="46" stopIfTrue="1">
      <formula>ISERROR($P$23)</formula>
    </cfRule>
  </conditionalFormatting>
  <conditionalFormatting sqref="J24">
    <cfRule type="expression" dxfId="55" priority="47" stopIfTrue="1">
      <formula>ISERROR($P$23)</formula>
    </cfRule>
  </conditionalFormatting>
  <conditionalFormatting sqref="J22">
    <cfRule type="expression" dxfId="54" priority="49" stopIfTrue="1">
      <formula>ISERROR($P$23)</formula>
    </cfRule>
  </conditionalFormatting>
  <conditionalFormatting sqref="H24">
    <cfRule type="expression" dxfId="53" priority="50" stopIfTrue="1">
      <formula>ISERROR($P$23)</formula>
    </cfRule>
  </conditionalFormatting>
  <conditionalFormatting sqref="H22">
    <cfRule type="expression" dxfId="52" priority="52" stopIfTrue="1">
      <formula>ISERROR($P$23)</formula>
    </cfRule>
  </conditionalFormatting>
  <conditionalFormatting sqref="F24">
    <cfRule type="expression" dxfId="51" priority="53" stopIfTrue="1">
      <formula>ISERROR($P$23)</formula>
    </cfRule>
  </conditionalFormatting>
  <conditionalFormatting sqref="F22">
    <cfRule type="expression" dxfId="50" priority="55" stopIfTrue="1">
      <formula>ISERROR($P$23)</formula>
    </cfRule>
  </conditionalFormatting>
  <conditionalFormatting sqref="D24">
    <cfRule type="expression" dxfId="49" priority="56" stopIfTrue="1">
      <formula>ISERROR($P$23)</formula>
    </cfRule>
  </conditionalFormatting>
  <conditionalFormatting sqref="D22">
    <cfRule type="expression" dxfId="48" priority="57" stopIfTrue="1">
      <formula>ISERROR($P$23)</formula>
    </cfRule>
  </conditionalFormatting>
  <conditionalFormatting sqref="D23">
    <cfRule type="expression" dxfId="47" priority="58" stopIfTrue="1">
      <formula>ISERROR($P$23)</formula>
    </cfRule>
  </conditionalFormatting>
  <conditionalFormatting sqref="C22:C24 E22:E24 G22:G24 I22:I24 K22:K24 M22:M24 O22:O24">
    <cfRule type="cellIs" dxfId="46" priority="59" stopIfTrue="1" operator="equal">
      <formula>0</formula>
    </cfRule>
  </conditionalFormatting>
  <conditionalFormatting sqref="Q31">
    <cfRule type="cellIs" dxfId="45" priority="24" stopIfTrue="1" operator="equal">
      <formula>0</formula>
    </cfRule>
  </conditionalFormatting>
  <conditionalFormatting sqref="C29 E29 G29 I29 K29 M29 O29 C31 E31 G31 I31 K31 M31 O31">
    <cfRule type="cellIs" dxfId="44" priority="26" stopIfTrue="1" operator="equal">
      <formula>0</formula>
    </cfRule>
  </conditionalFormatting>
  <conditionalFormatting sqref="D29 D31">
    <cfRule type="expression" dxfId="43" priority="27" stopIfTrue="1">
      <formula>ISERROR($P$23)</formula>
    </cfRule>
  </conditionalFormatting>
  <conditionalFormatting sqref="F29 F31">
    <cfRule type="expression" dxfId="42" priority="28" stopIfTrue="1">
      <formula>ISERROR($P$23)</formula>
    </cfRule>
  </conditionalFormatting>
  <conditionalFormatting sqref="H29 H31">
    <cfRule type="expression" dxfId="41" priority="29" stopIfTrue="1">
      <formula>ISERROR($P$23)</formula>
    </cfRule>
  </conditionalFormatting>
  <conditionalFormatting sqref="J29 J31">
    <cfRule type="expression" dxfId="40" priority="30" stopIfTrue="1">
      <formula>ISERROR($P$23)</formula>
    </cfRule>
  </conditionalFormatting>
  <conditionalFormatting sqref="L29 L31">
    <cfRule type="expression" dxfId="39" priority="31" stopIfTrue="1">
      <formula>ISERROR($P$23)</formula>
    </cfRule>
  </conditionalFormatting>
  <conditionalFormatting sqref="N29 N31">
    <cfRule type="expression" dxfId="38" priority="32" stopIfTrue="1">
      <formula>ISERROR($P$23)</formula>
    </cfRule>
  </conditionalFormatting>
  <conditionalFormatting sqref="P29 P31">
    <cfRule type="expression" dxfId="37" priority="33" stopIfTrue="1">
      <formula>ISERROR($P$23)</formula>
    </cfRule>
  </conditionalFormatting>
  <conditionalFormatting sqref="Q29">
    <cfRule type="cellIs" dxfId="36" priority="34" stopIfTrue="1" operator="equal">
      <formula>0</formula>
    </cfRule>
  </conditionalFormatting>
  <conditionalFormatting sqref="F23">
    <cfRule type="expression" dxfId="35" priority="23" stopIfTrue="1">
      <formula>ISERROR($P$23)</formula>
    </cfRule>
  </conditionalFormatting>
  <conditionalFormatting sqref="H23">
    <cfRule type="expression" dxfId="34" priority="22" stopIfTrue="1">
      <formula>ISERROR($P$23)</formula>
    </cfRule>
  </conditionalFormatting>
  <conditionalFormatting sqref="J23">
    <cfRule type="expression" dxfId="33" priority="21" stopIfTrue="1">
      <formula>ISERROR($P$23)</formula>
    </cfRule>
  </conditionalFormatting>
  <conditionalFormatting sqref="L23">
    <cfRule type="expression" dxfId="32" priority="20" stopIfTrue="1">
      <formula>ISERROR($P$23)</formula>
    </cfRule>
  </conditionalFormatting>
  <conditionalFormatting sqref="N23">
    <cfRule type="expression" dxfId="31" priority="19" stopIfTrue="1">
      <formula>ISERROR($P$23)</formula>
    </cfRule>
  </conditionalFormatting>
  <conditionalFormatting sqref="P23">
    <cfRule type="expression" dxfId="30" priority="18" stopIfTrue="1">
      <formula>ISERROR($P$23)</formula>
    </cfRule>
  </conditionalFormatting>
  <conditionalFormatting sqref="D30">
    <cfRule type="expression" dxfId="29" priority="17" stopIfTrue="1">
      <formula>ISERROR($P$23)</formula>
    </cfRule>
  </conditionalFormatting>
  <conditionalFormatting sqref="F30">
    <cfRule type="expression" dxfId="28" priority="16" stopIfTrue="1">
      <formula>ISERROR($P$23)</formula>
    </cfRule>
  </conditionalFormatting>
  <conditionalFormatting sqref="H30">
    <cfRule type="expression" dxfId="27" priority="15" stopIfTrue="1">
      <formula>ISERROR($P$23)</formula>
    </cfRule>
  </conditionalFormatting>
  <conditionalFormatting sqref="J30">
    <cfRule type="expression" dxfId="26" priority="14" stopIfTrue="1">
      <formula>ISERROR($P$23)</formula>
    </cfRule>
  </conditionalFormatting>
  <conditionalFormatting sqref="L30">
    <cfRule type="expression" dxfId="25" priority="13" stopIfTrue="1">
      <formula>ISERROR($P$23)</formula>
    </cfRule>
  </conditionalFormatting>
  <conditionalFormatting sqref="N30">
    <cfRule type="expression" dxfId="24" priority="12" stopIfTrue="1">
      <formula>ISERROR($P$23)</formula>
    </cfRule>
  </conditionalFormatting>
  <conditionalFormatting sqref="P30">
    <cfRule type="expression" dxfId="23" priority="11" stopIfTrue="1">
      <formula>ISERROR($P$23)</formula>
    </cfRule>
  </conditionalFormatting>
  <conditionalFormatting sqref="Q23">
    <cfRule type="cellIs" dxfId="22" priority="10" stopIfTrue="1" operator="equal">
      <formula>0</formula>
    </cfRule>
  </conditionalFormatting>
  <conditionalFormatting sqref="C30">
    <cfRule type="cellIs" dxfId="21" priority="9" stopIfTrue="1" operator="equal">
      <formula>0</formula>
    </cfRule>
  </conditionalFormatting>
  <conditionalFormatting sqref="E30">
    <cfRule type="cellIs" dxfId="20" priority="8" stopIfTrue="1" operator="equal">
      <formula>0</formula>
    </cfRule>
  </conditionalFormatting>
  <conditionalFormatting sqref="G30">
    <cfRule type="cellIs" dxfId="19" priority="7" stopIfTrue="1" operator="equal">
      <formula>0</formula>
    </cfRule>
  </conditionalFormatting>
  <conditionalFormatting sqref="I30">
    <cfRule type="cellIs" dxfId="18" priority="6" stopIfTrue="1" operator="equal">
      <formula>0</formula>
    </cfRule>
  </conditionalFormatting>
  <conditionalFormatting sqref="K30">
    <cfRule type="cellIs" dxfId="17" priority="5" stopIfTrue="1" operator="equal">
      <formula>0</formula>
    </cfRule>
  </conditionalFormatting>
  <conditionalFormatting sqref="M30">
    <cfRule type="cellIs" dxfId="16" priority="4" stopIfTrue="1" operator="equal">
      <formula>0</formula>
    </cfRule>
  </conditionalFormatting>
  <conditionalFormatting sqref="O30">
    <cfRule type="cellIs" dxfId="15" priority="3" stopIfTrue="1" operator="equal">
      <formula>0</formula>
    </cfRule>
  </conditionalFormatting>
  <conditionalFormatting sqref="Q30">
    <cfRule type="cellIs" dxfId="14" priority="1" stopIfTrue="1" operator="equal">
      <formula>0</formula>
    </cfRule>
  </conditionalFormatting>
  <hyperlinks>
    <hyperlink ref="A1" location="目次!A2" display="目次へ戻る" xr:uid="{E25F9E4F-427A-429C-B3A0-50458512C938}"/>
  </hyperlinks>
  <pageMargins left="0.59055118110236227" right="0.59055118110236227" top="0.98425196850393704" bottom="0.98425196850393704" header="0.51181102362204722" footer="0.51181102362204722"/>
  <pageSetup paperSize="9" scale="98" firstPageNumber="82" orientation="portrait" useFirstPageNumber="1" r:id="rId1"/>
  <headerFooter scaleWithDoc="0" alignWithMargins="0">
    <oddHeader>&amp;C&amp;"ＭＳ ゴシック,regular"&amp;11１３　治安</oddHeader>
  </headerFooter>
  <ignoredErrors>
    <ignoredError sqref="F5 F7:F11 J5:J11" numberStoredAsText="1"/>
    <ignoredError sqref="E44:E4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0E06-400F-4F5E-A4FA-BA44F1C0D174}">
  <sheetPr codeName="Sheet15">
    <tabColor theme="5" tint="0.39997558519241921"/>
    <pageSetUpPr fitToPage="1"/>
  </sheetPr>
  <dimension ref="A1:P54"/>
  <sheetViews>
    <sheetView showGridLines="0" zoomScaleNormal="100" zoomScaleSheetLayoutView="100" workbookViewId="0">
      <selection activeCell="B2" sqref="B2"/>
    </sheetView>
  </sheetViews>
  <sheetFormatPr defaultColWidth="6.8984375" defaultRowHeight="12" x14ac:dyDescent="0.15"/>
  <cols>
    <col min="1" max="1" width="10.59765625" style="5" customWidth="1"/>
    <col min="2" max="16384" width="6.8984375" style="5"/>
  </cols>
  <sheetData>
    <row r="1" spans="1:12" ht="15.75" customHeight="1" x14ac:dyDescent="0.2">
      <c r="A1" s="8" t="s">
        <v>28</v>
      </c>
    </row>
    <row r="2" spans="1:12" ht="21" customHeight="1" x14ac:dyDescent="0.25">
      <c r="B2" s="119" t="s">
        <v>247</v>
      </c>
      <c r="C2" s="9"/>
    </row>
    <row r="3" spans="1:12" x14ac:dyDescent="0.15">
      <c r="J3" s="309" t="s">
        <v>263</v>
      </c>
      <c r="K3" s="309"/>
      <c r="L3" s="309"/>
    </row>
    <row r="4" spans="1:12" ht="16.5" customHeight="1" x14ac:dyDescent="0.15">
      <c r="B4" s="240" t="s">
        <v>248</v>
      </c>
      <c r="C4" s="240"/>
      <c r="D4" s="241"/>
      <c r="E4" s="241"/>
      <c r="F4" s="251"/>
      <c r="H4" s="257" t="s">
        <v>249</v>
      </c>
      <c r="I4" s="257"/>
      <c r="J4" s="257"/>
      <c r="K4" s="257"/>
      <c r="L4" s="257"/>
    </row>
    <row r="5" spans="1:12" s="30" customFormat="1" ht="16.5" customHeight="1" x14ac:dyDescent="0.2">
      <c r="B5" s="10" t="s">
        <v>68</v>
      </c>
      <c r="C5" s="12" t="s">
        <v>64</v>
      </c>
      <c r="D5" s="113" t="s">
        <v>250</v>
      </c>
      <c r="E5" s="113" t="s">
        <v>46</v>
      </c>
      <c r="F5" s="31" t="s">
        <v>251</v>
      </c>
      <c r="G5" s="13"/>
      <c r="H5" s="10" t="s">
        <v>252</v>
      </c>
      <c r="I5" s="133" t="s">
        <v>64</v>
      </c>
      <c r="J5" s="133" t="s">
        <v>253</v>
      </c>
      <c r="K5" s="134" t="s">
        <v>246</v>
      </c>
      <c r="L5" s="134" t="s">
        <v>251</v>
      </c>
    </row>
    <row r="6" spans="1:12" s="30" customFormat="1" ht="20.25" customHeight="1" x14ac:dyDescent="0.2">
      <c r="B6" s="135" t="s">
        <v>254</v>
      </c>
      <c r="C6" s="140">
        <v>1</v>
      </c>
      <c r="D6" s="141" t="s">
        <v>88</v>
      </c>
      <c r="E6" s="140">
        <v>1</v>
      </c>
      <c r="F6" s="142">
        <f t="shared" ref="F6:F15" si="0">SUM(D6:E6)</f>
        <v>1</v>
      </c>
      <c r="H6" s="135">
        <v>1</v>
      </c>
      <c r="I6" s="136">
        <v>12</v>
      </c>
      <c r="J6" s="136" t="s">
        <v>88</v>
      </c>
      <c r="K6" s="136">
        <v>12</v>
      </c>
      <c r="L6" s="136">
        <f t="shared" ref="L6:L15" si="1">SUM(J6:K6)</f>
        <v>12</v>
      </c>
    </row>
    <row r="7" spans="1:12" s="30" customFormat="1" ht="20.25" customHeight="1" x14ac:dyDescent="0.2">
      <c r="B7" s="137" t="s">
        <v>29</v>
      </c>
      <c r="C7" s="143">
        <v>4</v>
      </c>
      <c r="D7" s="136" t="s">
        <v>88</v>
      </c>
      <c r="E7" s="143">
        <v>4</v>
      </c>
      <c r="F7" s="142">
        <f t="shared" si="0"/>
        <v>4</v>
      </c>
      <c r="H7" s="137">
        <v>2</v>
      </c>
      <c r="I7" s="136">
        <v>17</v>
      </c>
      <c r="J7" s="136" t="s">
        <v>88</v>
      </c>
      <c r="K7" s="136">
        <v>22</v>
      </c>
      <c r="L7" s="136">
        <f t="shared" si="1"/>
        <v>22</v>
      </c>
    </row>
    <row r="8" spans="1:12" s="30" customFormat="1" ht="20.25" customHeight="1" x14ac:dyDescent="0.2">
      <c r="B8" s="137" t="s">
        <v>255</v>
      </c>
      <c r="C8" s="143">
        <v>7</v>
      </c>
      <c r="D8" s="136" t="s">
        <v>88</v>
      </c>
      <c r="E8" s="143">
        <v>8</v>
      </c>
      <c r="F8" s="142">
        <f t="shared" si="0"/>
        <v>8</v>
      </c>
      <c r="H8" s="137">
        <v>3</v>
      </c>
      <c r="I8" s="136">
        <v>16</v>
      </c>
      <c r="J8" s="136" t="s">
        <v>88</v>
      </c>
      <c r="K8" s="136">
        <v>17</v>
      </c>
      <c r="L8" s="136">
        <f t="shared" si="1"/>
        <v>17</v>
      </c>
    </row>
    <row r="9" spans="1:12" s="30" customFormat="1" ht="20.25" customHeight="1" x14ac:dyDescent="0.2">
      <c r="B9" s="137" t="s">
        <v>200</v>
      </c>
      <c r="C9" s="143">
        <v>19</v>
      </c>
      <c r="D9" s="136" t="s">
        <v>88</v>
      </c>
      <c r="E9" s="143">
        <v>20</v>
      </c>
      <c r="F9" s="142">
        <f t="shared" si="0"/>
        <v>20</v>
      </c>
      <c r="H9" s="137">
        <v>4</v>
      </c>
      <c r="I9" s="136">
        <v>14</v>
      </c>
      <c r="J9" s="136" t="s">
        <v>88</v>
      </c>
      <c r="K9" s="136">
        <v>16</v>
      </c>
      <c r="L9" s="136">
        <f t="shared" si="1"/>
        <v>16</v>
      </c>
    </row>
    <row r="10" spans="1:12" s="30" customFormat="1" ht="20.25" customHeight="1" x14ac:dyDescent="0.2">
      <c r="B10" s="137" t="s">
        <v>217</v>
      </c>
      <c r="C10" s="143">
        <v>40</v>
      </c>
      <c r="D10" s="136" t="s">
        <v>88</v>
      </c>
      <c r="E10" s="143">
        <v>46</v>
      </c>
      <c r="F10" s="142">
        <f t="shared" si="0"/>
        <v>46</v>
      </c>
      <c r="H10" s="137">
        <v>5</v>
      </c>
      <c r="I10" s="136">
        <v>11</v>
      </c>
      <c r="J10" s="136" t="s">
        <v>88</v>
      </c>
      <c r="K10" s="136">
        <v>13</v>
      </c>
      <c r="L10" s="136">
        <f t="shared" si="1"/>
        <v>13</v>
      </c>
    </row>
    <row r="11" spans="1:12" s="30" customFormat="1" ht="20.25" customHeight="1" x14ac:dyDescent="0.2">
      <c r="B11" s="137" t="s">
        <v>224</v>
      </c>
      <c r="C11" s="143">
        <v>21</v>
      </c>
      <c r="D11" s="136" t="s">
        <v>88</v>
      </c>
      <c r="E11" s="143">
        <v>26</v>
      </c>
      <c r="F11" s="142">
        <f t="shared" si="0"/>
        <v>26</v>
      </c>
      <c r="H11" s="137">
        <v>6</v>
      </c>
      <c r="I11" s="136">
        <v>19</v>
      </c>
      <c r="J11" s="136" t="s">
        <v>88</v>
      </c>
      <c r="K11" s="136">
        <v>24</v>
      </c>
      <c r="L11" s="136">
        <f t="shared" si="1"/>
        <v>24</v>
      </c>
    </row>
    <row r="12" spans="1:12" s="30" customFormat="1" ht="20.25" customHeight="1" x14ac:dyDescent="0.2">
      <c r="B12" s="137" t="s">
        <v>256</v>
      </c>
      <c r="C12" s="143">
        <v>23</v>
      </c>
      <c r="D12" s="136" t="s">
        <v>88</v>
      </c>
      <c r="E12" s="143">
        <v>28</v>
      </c>
      <c r="F12" s="142">
        <f t="shared" si="0"/>
        <v>28</v>
      </c>
      <c r="H12" s="137">
        <v>7</v>
      </c>
      <c r="I12" s="136">
        <v>14</v>
      </c>
      <c r="J12" s="136" t="s">
        <v>88</v>
      </c>
      <c r="K12" s="136">
        <v>19</v>
      </c>
      <c r="L12" s="136">
        <f t="shared" si="1"/>
        <v>19</v>
      </c>
    </row>
    <row r="13" spans="1:12" s="30" customFormat="1" ht="20.25" customHeight="1" x14ac:dyDescent="0.2">
      <c r="B13" s="137" t="s">
        <v>257</v>
      </c>
      <c r="C13" s="143">
        <v>24</v>
      </c>
      <c r="D13" s="136" t="s">
        <v>88</v>
      </c>
      <c r="E13" s="143">
        <v>25</v>
      </c>
      <c r="F13" s="142">
        <f t="shared" si="0"/>
        <v>25</v>
      </c>
      <c r="H13" s="137">
        <v>8</v>
      </c>
      <c r="I13" s="136">
        <v>20</v>
      </c>
      <c r="J13" s="136" t="s">
        <v>88</v>
      </c>
      <c r="K13" s="136">
        <v>25</v>
      </c>
      <c r="L13" s="136">
        <f t="shared" si="1"/>
        <v>25</v>
      </c>
    </row>
    <row r="14" spans="1:12" s="30" customFormat="1" ht="20.25" customHeight="1" x14ac:dyDescent="0.2">
      <c r="B14" s="137" t="s">
        <v>258</v>
      </c>
      <c r="C14" s="143">
        <v>32</v>
      </c>
      <c r="D14" s="136" t="s">
        <v>88</v>
      </c>
      <c r="E14" s="143">
        <v>41</v>
      </c>
      <c r="F14" s="142">
        <f t="shared" si="0"/>
        <v>41</v>
      </c>
      <c r="H14" s="137">
        <v>9</v>
      </c>
      <c r="I14" s="136">
        <v>12</v>
      </c>
      <c r="J14" s="136" t="s">
        <v>88</v>
      </c>
      <c r="K14" s="136">
        <v>16</v>
      </c>
      <c r="L14" s="136">
        <f t="shared" si="1"/>
        <v>16</v>
      </c>
    </row>
    <row r="15" spans="1:12" s="30" customFormat="1" ht="20.25" customHeight="1" x14ac:dyDescent="0.2">
      <c r="B15" s="137" t="s">
        <v>259</v>
      </c>
      <c r="C15" s="143">
        <v>25</v>
      </c>
      <c r="D15" s="136" t="s">
        <v>88</v>
      </c>
      <c r="E15" s="143">
        <v>26</v>
      </c>
      <c r="F15" s="142">
        <f t="shared" si="0"/>
        <v>26</v>
      </c>
      <c r="H15" s="137">
        <v>10</v>
      </c>
      <c r="I15" s="136">
        <v>19</v>
      </c>
      <c r="J15" s="136" t="s">
        <v>88</v>
      </c>
      <c r="K15" s="136">
        <v>21</v>
      </c>
      <c r="L15" s="136">
        <f t="shared" si="1"/>
        <v>21</v>
      </c>
    </row>
    <row r="16" spans="1:12" s="30" customFormat="1" ht="20.25" customHeight="1" x14ac:dyDescent="0.2">
      <c r="B16" s="137" t="s">
        <v>260</v>
      </c>
      <c r="C16" s="143">
        <v>12</v>
      </c>
      <c r="D16" s="136" t="s">
        <v>88</v>
      </c>
      <c r="E16" s="143">
        <v>15</v>
      </c>
      <c r="F16" s="142">
        <f>SUM(D16:E16)</f>
        <v>15</v>
      </c>
      <c r="H16" s="137">
        <v>11</v>
      </c>
      <c r="I16" s="136">
        <v>30</v>
      </c>
      <c r="J16" s="136" t="s">
        <v>88</v>
      </c>
      <c r="K16" s="136">
        <v>32</v>
      </c>
      <c r="L16" s="136">
        <f>SUM(J16:K16)</f>
        <v>32</v>
      </c>
    </row>
    <row r="17" spans="2:12" s="30" customFormat="1" ht="20.25" customHeight="1" x14ac:dyDescent="0.2">
      <c r="B17" s="137" t="s">
        <v>261</v>
      </c>
      <c r="C17" s="143">
        <v>5</v>
      </c>
      <c r="D17" s="136" t="s">
        <v>88</v>
      </c>
      <c r="E17" s="143">
        <v>8</v>
      </c>
      <c r="F17" s="142">
        <f>SUM(D17:E17)</f>
        <v>8</v>
      </c>
      <c r="H17" s="137">
        <v>12</v>
      </c>
      <c r="I17" s="136">
        <v>29</v>
      </c>
      <c r="J17" s="136" t="s">
        <v>88</v>
      </c>
      <c r="K17" s="136">
        <v>31</v>
      </c>
      <c r="L17" s="136">
        <f>SUM(J17:K17)</f>
        <v>31</v>
      </c>
    </row>
    <row r="18" spans="2:12" s="30" customFormat="1" ht="20.25" customHeight="1" x14ac:dyDescent="0.2">
      <c r="B18" s="138" t="s">
        <v>262</v>
      </c>
      <c r="C18" s="97">
        <f>SUM(C6:C17)</f>
        <v>213</v>
      </c>
      <c r="D18" s="97" t="s">
        <v>88</v>
      </c>
      <c r="E18" s="97">
        <f>SUM(E6:E17)</f>
        <v>248</v>
      </c>
      <c r="F18" s="97">
        <f>SUM(F6:F17)</f>
        <v>248</v>
      </c>
      <c r="H18" s="139" t="s">
        <v>262</v>
      </c>
      <c r="I18" s="97">
        <f>SUM(I6:I17)</f>
        <v>213</v>
      </c>
      <c r="J18" s="97" t="s">
        <v>88</v>
      </c>
      <c r="K18" s="97">
        <f>SUM(K6:K17)</f>
        <v>248</v>
      </c>
      <c r="L18" s="97">
        <f>SUM(L6:L17)</f>
        <v>248</v>
      </c>
    </row>
    <row r="19" spans="2:12" ht="15" customHeight="1" x14ac:dyDescent="0.15">
      <c r="D19" s="107"/>
      <c r="H19" s="30"/>
      <c r="I19" s="30"/>
      <c r="J19" s="30"/>
      <c r="K19" s="30"/>
    </row>
    <row r="20" spans="2:12" ht="15" customHeight="1" x14ac:dyDescent="0.15">
      <c r="J20" s="309" t="s">
        <v>294</v>
      </c>
      <c r="K20" s="310"/>
      <c r="L20" s="310"/>
    </row>
    <row r="21" spans="2:12" ht="16.5" customHeight="1" x14ac:dyDescent="0.15">
      <c r="B21" s="240" t="s">
        <v>295</v>
      </c>
      <c r="C21" s="240"/>
      <c r="D21" s="241"/>
      <c r="E21" s="241"/>
      <c r="F21" s="251"/>
      <c r="H21" s="257" t="s">
        <v>296</v>
      </c>
      <c r="I21" s="257"/>
      <c r="J21" s="257"/>
      <c r="K21" s="257"/>
      <c r="L21" s="257"/>
    </row>
    <row r="22" spans="2:12" s="30" customFormat="1" ht="16.5" customHeight="1" x14ac:dyDescent="0.2">
      <c r="B22" s="10" t="s">
        <v>68</v>
      </c>
      <c r="C22" s="12" t="s">
        <v>64</v>
      </c>
      <c r="D22" s="113" t="s">
        <v>250</v>
      </c>
      <c r="E22" s="113" t="s">
        <v>297</v>
      </c>
      <c r="F22" s="31" t="s">
        <v>298</v>
      </c>
      <c r="G22" s="13"/>
      <c r="H22" s="10" t="s">
        <v>252</v>
      </c>
      <c r="I22" s="133" t="s">
        <v>64</v>
      </c>
      <c r="J22" s="133" t="s">
        <v>299</v>
      </c>
      <c r="K22" s="134" t="s">
        <v>300</v>
      </c>
      <c r="L22" s="134" t="s">
        <v>298</v>
      </c>
    </row>
    <row r="23" spans="2:12" s="30" customFormat="1" ht="20.25" customHeight="1" x14ac:dyDescent="0.15">
      <c r="B23" s="135" t="s">
        <v>254</v>
      </c>
      <c r="C23" s="200">
        <v>4</v>
      </c>
      <c r="D23" s="201" t="s">
        <v>130</v>
      </c>
      <c r="E23" s="200">
        <v>4</v>
      </c>
      <c r="F23" s="142">
        <v>4</v>
      </c>
      <c r="H23" s="135">
        <v>1</v>
      </c>
      <c r="I23" s="202">
        <v>14</v>
      </c>
      <c r="J23" s="202" t="s">
        <v>130</v>
      </c>
      <c r="K23" s="202">
        <v>14</v>
      </c>
      <c r="L23" s="202">
        <v>14</v>
      </c>
    </row>
    <row r="24" spans="2:12" s="30" customFormat="1" ht="20.25" customHeight="1" x14ac:dyDescent="0.15">
      <c r="B24" s="137" t="s">
        <v>29</v>
      </c>
      <c r="C24" s="142">
        <v>1</v>
      </c>
      <c r="D24" s="203" t="s">
        <v>130</v>
      </c>
      <c r="E24" s="142">
        <v>1</v>
      </c>
      <c r="F24" s="142">
        <v>1</v>
      </c>
      <c r="H24" s="137">
        <v>2</v>
      </c>
      <c r="I24" s="202">
        <v>14</v>
      </c>
      <c r="J24" s="202" t="s">
        <v>130</v>
      </c>
      <c r="K24" s="202">
        <v>15</v>
      </c>
      <c r="L24" s="202">
        <v>15</v>
      </c>
    </row>
    <row r="25" spans="2:12" s="30" customFormat="1" ht="20.25" customHeight="1" x14ac:dyDescent="0.15">
      <c r="B25" s="137" t="s">
        <v>255</v>
      </c>
      <c r="C25" s="142">
        <v>4</v>
      </c>
      <c r="D25" s="203" t="s">
        <v>130</v>
      </c>
      <c r="E25" s="142">
        <v>4</v>
      </c>
      <c r="F25" s="142">
        <v>4</v>
      </c>
      <c r="H25" s="137">
        <v>3</v>
      </c>
      <c r="I25" s="202">
        <v>14</v>
      </c>
      <c r="J25" s="202" t="s">
        <v>130</v>
      </c>
      <c r="K25" s="202">
        <v>14</v>
      </c>
      <c r="L25" s="202">
        <v>14</v>
      </c>
    </row>
    <row r="26" spans="2:12" s="30" customFormat="1" ht="20.25" customHeight="1" x14ac:dyDescent="0.15">
      <c r="B26" s="137" t="s">
        <v>200</v>
      </c>
      <c r="C26" s="142">
        <v>29</v>
      </c>
      <c r="D26" s="203" t="s">
        <v>130</v>
      </c>
      <c r="E26" s="142">
        <v>34</v>
      </c>
      <c r="F26" s="142">
        <v>34</v>
      </c>
      <c r="H26" s="137">
        <v>4</v>
      </c>
      <c r="I26" s="202">
        <v>13</v>
      </c>
      <c r="J26" s="202" t="s">
        <v>130</v>
      </c>
      <c r="K26" s="202">
        <v>14</v>
      </c>
      <c r="L26" s="202">
        <v>14</v>
      </c>
    </row>
    <row r="27" spans="2:12" s="30" customFormat="1" ht="20.25" customHeight="1" x14ac:dyDescent="0.15">
      <c r="B27" s="137" t="s">
        <v>217</v>
      </c>
      <c r="C27" s="142">
        <v>21</v>
      </c>
      <c r="D27" s="203" t="s">
        <v>130</v>
      </c>
      <c r="E27" s="142">
        <v>21</v>
      </c>
      <c r="F27" s="142">
        <v>21</v>
      </c>
      <c r="H27" s="137">
        <v>5</v>
      </c>
      <c r="I27" s="202">
        <v>16</v>
      </c>
      <c r="J27" s="202" t="s">
        <v>130</v>
      </c>
      <c r="K27" s="202">
        <v>17</v>
      </c>
      <c r="L27" s="202">
        <v>17</v>
      </c>
    </row>
    <row r="28" spans="2:12" s="30" customFormat="1" ht="20.25" customHeight="1" x14ac:dyDescent="0.15">
      <c r="B28" s="137" t="s">
        <v>301</v>
      </c>
      <c r="C28" s="142">
        <v>18</v>
      </c>
      <c r="D28" s="203" t="s">
        <v>130</v>
      </c>
      <c r="E28" s="142">
        <v>23</v>
      </c>
      <c r="F28" s="142">
        <v>23</v>
      </c>
      <c r="H28" s="137">
        <v>6</v>
      </c>
      <c r="I28" s="202">
        <v>17</v>
      </c>
      <c r="J28" s="202" t="s">
        <v>130</v>
      </c>
      <c r="K28" s="202">
        <v>18</v>
      </c>
      <c r="L28" s="202">
        <v>18</v>
      </c>
    </row>
    <row r="29" spans="2:12" s="30" customFormat="1" ht="20.25" customHeight="1" x14ac:dyDescent="0.15">
      <c r="B29" s="137" t="s">
        <v>302</v>
      </c>
      <c r="C29" s="142">
        <v>8</v>
      </c>
      <c r="D29" s="203" t="s">
        <v>130</v>
      </c>
      <c r="E29" s="142">
        <v>8</v>
      </c>
      <c r="F29" s="142">
        <v>8</v>
      </c>
      <c r="H29" s="137">
        <v>7</v>
      </c>
      <c r="I29" s="202">
        <v>13</v>
      </c>
      <c r="J29" s="202" t="s">
        <v>130</v>
      </c>
      <c r="K29" s="202">
        <v>13</v>
      </c>
      <c r="L29" s="202">
        <v>13</v>
      </c>
    </row>
    <row r="30" spans="2:12" s="30" customFormat="1" ht="20.25" customHeight="1" x14ac:dyDescent="0.15">
      <c r="B30" s="137" t="s">
        <v>303</v>
      </c>
      <c r="C30" s="142">
        <v>22</v>
      </c>
      <c r="D30" s="203" t="s">
        <v>130</v>
      </c>
      <c r="E30" s="142">
        <v>23</v>
      </c>
      <c r="F30" s="142">
        <v>23</v>
      </c>
      <c r="H30" s="137">
        <v>8</v>
      </c>
      <c r="I30" s="202">
        <v>13</v>
      </c>
      <c r="J30" s="202" t="s">
        <v>130</v>
      </c>
      <c r="K30" s="202">
        <v>14</v>
      </c>
      <c r="L30" s="202">
        <v>14</v>
      </c>
    </row>
    <row r="31" spans="2:12" s="30" customFormat="1" ht="20.25" customHeight="1" x14ac:dyDescent="0.15">
      <c r="B31" s="137" t="s">
        <v>304</v>
      </c>
      <c r="C31" s="142">
        <v>23</v>
      </c>
      <c r="D31" s="203" t="s">
        <v>130</v>
      </c>
      <c r="E31" s="142">
        <v>24</v>
      </c>
      <c r="F31" s="142">
        <v>24</v>
      </c>
      <c r="H31" s="137">
        <v>9</v>
      </c>
      <c r="I31" s="202">
        <v>19</v>
      </c>
      <c r="J31" s="202" t="s">
        <v>130</v>
      </c>
      <c r="K31" s="202">
        <v>24</v>
      </c>
      <c r="L31" s="202">
        <v>24</v>
      </c>
    </row>
    <row r="32" spans="2:12" s="30" customFormat="1" ht="20.25" customHeight="1" x14ac:dyDescent="0.15">
      <c r="B32" s="137" t="s">
        <v>305</v>
      </c>
      <c r="C32" s="142">
        <v>33</v>
      </c>
      <c r="D32" s="203" t="s">
        <v>130</v>
      </c>
      <c r="E32" s="142">
        <v>37</v>
      </c>
      <c r="F32" s="142">
        <v>37</v>
      </c>
      <c r="H32" s="137">
        <v>10</v>
      </c>
      <c r="I32" s="202">
        <v>17</v>
      </c>
      <c r="J32" s="202" t="s">
        <v>130</v>
      </c>
      <c r="K32" s="202">
        <v>21</v>
      </c>
      <c r="L32" s="202">
        <v>21</v>
      </c>
    </row>
    <row r="33" spans="2:16" s="30" customFormat="1" ht="20.25" customHeight="1" x14ac:dyDescent="0.15">
      <c r="B33" s="137" t="s">
        <v>306</v>
      </c>
      <c r="C33" s="142">
        <v>11</v>
      </c>
      <c r="D33" s="203" t="s">
        <v>130</v>
      </c>
      <c r="E33" s="142">
        <v>13</v>
      </c>
      <c r="F33" s="142">
        <v>13</v>
      </c>
      <c r="H33" s="137">
        <v>11</v>
      </c>
      <c r="I33" s="202">
        <v>17</v>
      </c>
      <c r="J33" s="202" t="s">
        <v>130</v>
      </c>
      <c r="K33" s="202">
        <v>20</v>
      </c>
      <c r="L33" s="202">
        <v>20</v>
      </c>
    </row>
    <row r="34" spans="2:16" s="30" customFormat="1" ht="20.25" customHeight="1" x14ac:dyDescent="0.15">
      <c r="B34" s="137" t="s">
        <v>307</v>
      </c>
      <c r="C34" s="142">
        <v>9</v>
      </c>
      <c r="D34" s="203" t="s">
        <v>130</v>
      </c>
      <c r="E34" s="142">
        <v>12</v>
      </c>
      <c r="F34" s="142">
        <v>12</v>
      </c>
      <c r="H34" s="137">
        <v>12</v>
      </c>
      <c r="I34" s="202">
        <v>16</v>
      </c>
      <c r="J34" s="202" t="s">
        <v>130</v>
      </c>
      <c r="K34" s="202">
        <v>20</v>
      </c>
      <c r="L34" s="202">
        <v>20</v>
      </c>
    </row>
    <row r="35" spans="2:16" s="30" customFormat="1" ht="20.25" customHeight="1" x14ac:dyDescent="0.2">
      <c r="B35" s="138" t="s">
        <v>262</v>
      </c>
      <c r="C35" s="97">
        <f>SUM(C23:C34)</f>
        <v>183</v>
      </c>
      <c r="D35" s="97" t="s">
        <v>130</v>
      </c>
      <c r="E35" s="97">
        <f>SUM(E23:E34)</f>
        <v>204</v>
      </c>
      <c r="F35" s="97">
        <f>SUM(D35:E35)</f>
        <v>204</v>
      </c>
      <c r="H35" s="139" t="s">
        <v>262</v>
      </c>
      <c r="I35" s="97">
        <f>SUM(I23:I34)</f>
        <v>183</v>
      </c>
      <c r="J35" s="97" t="s">
        <v>130</v>
      </c>
      <c r="K35" s="97">
        <f>SUM(K23:K34)</f>
        <v>204</v>
      </c>
      <c r="L35" s="97">
        <f>SUM(J35:K35)</f>
        <v>204</v>
      </c>
    </row>
    <row r="36" spans="2:16" x14ac:dyDescent="0.15">
      <c r="D36" s="107"/>
      <c r="H36" s="30"/>
      <c r="I36" s="30"/>
      <c r="J36" s="30"/>
      <c r="K36" s="30"/>
    </row>
    <row r="37" spans="2:16" customFormat="1" ht="15" customHeight="1" x14ac:dyDescent="0.2">
      <c r="B37" s="144" t="s">
        <v>218</v>
      </c>
      <c r="C37" s="144"/>
      <c r="H37" s="144"/>
      <c r="I37" s="144"/>
      <c r="J37" s="144"/>
      <c r="K37" s="144"/>
    </row>
    <row r="38" spans="2:16" customFormat="1" ht="15" customHeight="1" x14ac:dyDescent="0.2">
      <c r="B38" t="s">
        <v>57</v>
      </c>
      <c r="H38" s="144"/>
      <c r="I38" s="144"/>
      <c r="J38" s="144"/>
      <c r="K38" s="144"/>
    </row>
    <row r="41" spans="2:16" s="119" customFormat="1" ht="21" customHeight="1" x14ac:dyDescent="0.25">
      <c r="B41" s="145" t="s">
        <v>264</v>
      </c>
      <c r="C41" s="146"/>
      <c r="D41" s="147"/>
      <c r="E41" s="147"/>
      <c r="F41" s="147"/>
      <c r="G41" s="147"/>
    </row>
    <row r="42" spans="2:16" ht="15" customHeight="1" x14ac:dyDescent="0.15">
      <c r="B42" s="147"/>
      <c r="C42" s="147"/>
      <c r="D42" s="147"/>
      <c r="E42" s="147"/>
      <c r="F42" s="147"/>
      <c r="G42" s="147"/>
      <c r="N42" s="301"/>
      <c r="O42" s="301"/>
      <c r="P42" s="301"/>
    </row>
    <row r="43" spans="2:16" s="30" customFormat="1" ht="17.25" customHeight="1" x14ac:dyDescent="0.2">
      <c r="B43" s="302" t="s">
        <v>265</v>
      </c>
      <c r="C43" s="302"/>
      <c r="D43" s="303"/>
      <c r="E43" s="308" t="s">
        <v>33</v>
      </c>
      <c r="F43" s="308"/>
      <c r="G43" s="248"/>
    </row>
    <row r="44" spans="2:16" s="30" customFormat="1" ht="24" customHeight="1" x14ac:dyDescent="0.2">
      <c r="B44" s="304"/>
      <c r="C44" s="304"/>
      <c r="D44" s="305"/>
      <c r="E44" s="308" t="s">
        <v>266</v>
      </c>
      <c r="F44" s="308" t="s">
        <v>190</v>
      </c>
      <c r="G44" s="248"/>
      <c r="H44" s="150"/>
      <c r="I44" s="150"/>
      <c r="J44" s="150"/>
      <c r="K44" s="150"/>
      <c r="L44" s="150"/>
      <c r="M44" s="150"/>
      <c r="N44" s="150"/>
      <c r="O44" s="150"/>
      <c r="P44" s="150"/>
    </row>
    <row r="45" spans="2:16" s="30" customFormat="1" ht="45.75" customHeight="1" x14ac:dyDescent="0.2">
      <c r="B45" s="306"/>
      <c r="C45" s="306"/>
      <c r="D45" s="307"/>
      <c r="E45" s="308"/>
      <c r="F45" s="148" t="s">
        <v>172</v>
      </c>
      <c r="G45" s="152" t="s">
        <v>267</v>
      </c>
      <c r="H45" s="150"/>
      <c r="I45" s="150"/>
      <c r="J45" s="150"/>
      <c r="K45" s="150"/>
      <c r="L45" s="150"/>
      <c r="M45" s="150"/>
      <c r="N45" s="150"/>
      <c r="O45" s="150"/>
      <c r="P45" s="150"/>
    </row>
    <row r="46" spans="2:16" s="30" customFormat="1" ht="20.25" customHeight="1" x14ac:dyDescent="0.2">
      <c r="B46" s="61" t="s">
        <v>87</v>
      </c>
      <c r="C46" s="160">
        <v>29</v>
      </c>
      <c r="D46" s="204" t="s">
        <v>308</v>
      </c>
      <c r="E46" s="205">
        <v>523</v>
      </c>
      <c r="F46" s="206">
        <v>5</v>
      </c>
      <c r="G46" s="206">
        <v>425</v>
      </c>
      <c r="H46" s="23"/>
      <c r="I46" s="23"/>
      <c r="J46" s="23"/>
      <c r="K46" s="23"/>
      <c r="L46" s="23"/>
      <c r="M46" s="23"/>
      <c r="N46" s="23"/>
      <c r="O46" s="23"/>
      <c r="P46" s="23"/>
    </row>
    <row r="47" spans="2:16" s="30" customFormat="1" ht="20.25" customHeight="1" x14ac:dyDescent="0.2">
      <c r="B47" s="61"/>
      <c r="C47" s="149">
        <v>30</v>
      </c>
      <c r="D47" s="153"/>
      <c r="E47" s="32">
        <v>556</v>
      </c>
      <c r="F47" s="33">
        <v>2</v>
      </c>
      <c r="G47" s="33">
        <v>146</v>
      </c>
      <c r="H47" s="23"/>
      <c r="I47" s="23"/>
      <c r="J47" s="23"/>
      <c r="K47" s="23"/>
      <c r="L47" s="23"/>
      <c r="M47" s="23"/>
      <c r="N47" s="23"/>
      <c r="O47" s="23"/>
      <c r="P47" s="23"/>
    </row>
    <row r="48" spans="2:16" s="30" customFormat="1" ht="20.25" customHeight="1" x14ac:dyDescent="0.2">
      <c r="B48" s="61" t="s">
        <v>174</v>
      </c>
      <c r="C48" s="149" t="s">
        <v>219</v>
      </c>
      <c r="D48" s="153" t="s">
        <v>268</v>
      </c>
      <c r="E48" s="33">
        <v>596</v>
      </c>
      <c r="F48" s="33">
        <v>4</v>
      </c>
      <c r="G48" s="33">
        <v>187</v>
      </c>
      <c r="H48" s="23"/>
      <c r="I48" s="23"/>
      <c r="J48" s="23"/>
      <c r="K48" s="23"/>
      <c r="L48" s="23"/>
      <c r="M48" s="23"/>
      <c r="N48" s="23"/>
      <c r="O48" s="23"/>
      <c r="P48" s="23"/>
    </row>
    <row r="49" spans="2:16" s="30" customFormat="1" ht="20.25" customHeight="1" x14ac:dyDescent="0.2">
      <c r="C49" s="149">
        <v>2</v>
      </c>
      <c r="D49" s="153"/>
      <c r="E49" s="32">
        <v>546</v>
      </c>
      <c r="F49" s="33">
        <v>2</v>
      </c>
      <c r="G49" s="33">
        <v>91</v>
      </c>
      <c r="H49" s="23"/>
      <c r="I49" s="23"/>
      <c r="J49" s="23"/>
      <c r="K49" s="23"/>
      <c r="L49" s="23"/>
      <c r="M49" s="23"/>
      <c r="N49" s="23"/>
      <c r="O49" s="23"/>
      <c r="P49" s="23"/>
    </row>
    <row r="50" spans="2:16" s="30" customFormat="1" ht="20.25" customHeight="1" x14ac:dyDescent="0.15">
      <c r="B50" s="61"/>
      <c r="C50" s="149">
        <v>3</v>
      </c>
      <c r="D50" s="154"/>
      <c r="E50" s="32">
        <v>494</v>
      </c>
      <c r="F50" s="33">
        <v>2</v>
      </c>
      <c r="G50" s="33">
        <v>73</v>
      </c>
      <c r="H50" s="5"/>
      <c r="I50" s="5"/>
    </row>
    <row r="51" spans="2:16" s="30" customFormat="1" ht="20.25" customHeight="1" x14ac:dyDescent="0.15">
      <c r="B51" s="61"/>
      <c r="C51" s="149">
        <v>4</v>
      </c>
      <c r="D51" s="153"/>
      <c r="E51" s="32">
        <v>442</v>
      </c>
      <c r="F51" s="33">
        <v>2</v>
      </c>
      <c r="G51" s="33">
        <v>96</v>
      </c>
      <c r="H51" s="5"/>
      <c r="I51" s="5"/>
    </row>
    <row r="52" spans="2:16" s="30" customFormat="1" ht="20.25" customHeight="1" x14ac:dyDescent="0.15">
      <c r="B52" s="155"/>
      <c r="C52" s="151">
        <v>5</v>
      </c>
      <c r="D52" s="156"/>
      <c r="E52" s="157">
        <v>415</v>
      </c>
      <c r="F52" s="158">
        <v>2</v>
      </c>
      <c r="G52" s="158">
        <v>219</v>
      </c>
      <c r="H52" s="5"/>
    </row>
    <row r="53" spans="2:16" s="30" customFormat="1" ht="18.75" customHeight="1" x14ac:dyDescent="0.15">
      <c r="B53" s="147"/>
      <c r="C53" s="147"/>
      <c r="D53" s="147"/>
      <c r="E53" s="147"/>
      <c r="F53" s="147"/>
      <c r="G53" s="147"/>
      <c r="H53" s="5"/>
    </row>
    <row r="54" spans="2:16" ht="14.4" x14ac:dyDescent="0.15">
      <c r="B54" s="159" t="s">
        <v>238</v>
      </c>
      <c r="C54" s="147"/>
      <c r="D54" s="147"/>
      <c r="E54" s="147"/>
      <c r="F54" s="147"/>
      <c r="G54" s="147"/>
    </row>
  </sheetData>
  <mergeCells count="11">
    <mergeCell ref="J3:L3"/>
    <mergeCell ref="B4:F4"/>
    <mergeCell ref="H4:L4"/>
    <mergeCell ref="J20:L20"/>
    <mergeCell ref="B21:F21"/>
    <mergeCell ref="H21:L21"/>
    <mergeCell ref="N42:P42"/>
    <mergeCell ref="B43:D45"/>
    <mergeCell ref="E43:G43"/>
    <mergeCell ref="E44:E45"/>
    <mergeCell ref="F44:G44"/>
  </mergeCells>
  <phoneticPr fontId="24"/>
  <conditionalFormatting sqref="E6:E17">
    <cfRule type="cellIs" dxfId="13" priority="8" stopIfTrue="1" operator="equal">
      <formula>0</formula>
    </cfRule>
  </conditionalFormatting>
  <conditionalFormatting sqref="D6:D17">
    <cfRule type="cellIs" dxfId="12" priority="9" stopIfTrue="1" operator="equal">
      <formula>0</formula>
    </cfRule>
  </conditionalFormatting>
  <conditionalFormatting sqref="C6:C17">
    <cfRule type="cellIs" dxfId="11" priority="10" stopIfTrue="1" operator="equal">
      <formula>0</formula>
    </cfRule>
  </conditionalFormatting>
  <conditionalFormatting sqref="K6:K17">
    <cfRule type="cellIs" dxfId="10" priority="11" stopIfTrue="1" operator="equal">
      <formula>0</formula>
    </cfRule>
  </conditionalFormatting>
  <conditionalFormatting sqref="L6:L17">
    <cfRule type="cellIs" dxfId="9" priority="12" stopIfTrue="1" operator="equal">
      <formula>0</formula>
    </cfRule>
  </conditionalFormatting>
  <conditionalFormatting sqref="J6:J17">
    <cfRule type="cellIs" dxfId="8" priority="13" stopIfTrue="1" operator="equal">
      <formula>0</formula>
    </cfRule>
  </conditionalFormatting>
  <conditionalFormatting sqref="I6:I17">
    <cfRule type="cellIs" dxfId="7" priority="14" stopIfTrue="1" operator="equal">
      <formula>0</formula>
    </cfRule>
  </conditionalFormatting>
  <conditionalFormatting sqref="E23:E34">
    <cfRule type="cellIs" dxfId="6" priority="1" stopIfTrue="1" operator="equal">
      <formula>0</formula>
    </cfRule>
  </conditionalFormatting>
  <conditionalFormatting sqref="D23:D34">
    <cfRule type="cellIs" dxfId="5" priority="2" stopIfTrue="1" operator="equal">
      <formula>0</formula>
    </cfRule>
  </conditionalFormatting>
  <conditionalFormatting sqref="C23:C34">
    <cfRule type="cellIs" dxfId="4" priority="3" stopIfTrue="1" operator="equal">
      <formula>0</formula>
    </cfRule>
  </conditionalFormatting>
  <conditionalFormatting sqref="K23:K34">
    <cfRule type="cellIs" dxfId="3" priority="4" stopIfTrue="1" operator="equal">
      <formula>0</formula>
    </cfRule>
  </conditionalFormatting>
  <conditionalFormatting sqref="L23:L34">
    <cfRule type="cellIs" dxfId="2" priority="5" stopIfTrue="1" operator="equal">
      <formula>0</formula>
    </cfRule>
  </conditionalFormatting>
  <conditionalFormatting sqref="J23:J34">
    <cfRule type="cellIs" dxfId="1" priority="6" stopIfTrue="1" operator="equal">
      <formula>0</formula>
    </cfRule>
  </conditionalFormatting>
  <conditionalFormatting sqref="I23:I34">
    <cfRule type="cellIs" dxfId="0" priority="7" stopIfTrue="1" operator="equal">
      <formula>0</formula>
    </cfRule>
  </conditionalFormatting>
  <hyperlinks>
    <hyperlink ref="A1" location="目次!A2" display="目次へ戻る" xr:uid="{418AF692-757C-47AE-B213-C62561CE2E7C}"/>
  </hyperlinks>
  <pageMargins left="0.78740157480314954" right="0.98425196850393704" top="0.98425196850393704" bottom="0.98425196850393704" header="0.51181102362204722" footer="0.51181102362204722"/>
  <pageSetup paperSize="9" scale="74" firstPageNumber="83" orientation="portrait" useFirstPageNumber="1" horizontalDpi="4294967292" r:id="rId1"/>
  <headerFooter scaleWithDoc="0" alignWithMargins="0">
    <oddHeader>&amp;C&amp;"ＭＳ ゴシック,regular"&amp;11１３　治安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表１</vt:lpstr>
      <vt:lpstr>表２</vt:lpstr>
      <vt:lpstr>表３,表４</vt:lpstr>
      <vt:lpstr>表５,表６</vt:lpstr>
      <vt:lpstr>表７,表８,表９</vt:lpstr>
      <vt:lpstr>表１０,表１１,表１２</vt:lpstr>
      <vt:lpstr>表１３,表１４</vt:lpstr>
      <vt:lpstr>表１!Print_Area</vt:lpstr>
      <vt:lpstr>'表１０,表１１,表１２'!Print_Area</vt:lpstr>
      <vt:lpstr>'表１３,表１４'!Print_Area</vt:lpstr>
      <vt:lpstr>表２!Print_Area</vt:lpstr>
      <vt:lpstr>'表３,表４'!Print_Area</vt:lpstr>
      <vt:lpstr>'表５,表６'!Print_Area</vt:lpstr>
      <vt:lpstr>'表７,表８,表９'!Print_Area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2025-04-18T03:03:40Z</cp:lastPrinted>
  <dcterms:created xsi:type="dcterms:W3CDTF">2002-12-12T06:02:38Z</dcterms:created>
  <dcterms:modified xsi:type="dcterms:W3CDTF">2025-04-28T06:42:31Z</dcterms:modified>
</cp:coreProperties>
</file>