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file01sv-24\02 総務部\デジタル推進課\情報推進担当\03統計担当\15_統計書（統計わこう）\令和６年度統計わこう\05_令和6年度版統計わこう（都市整備課まち）\HPアップロード用\データ\"/>
    </mc:Choice>
  </mc:AlternateContent>
  <xr:revisionPtr revIDLastSave="0" documentId="13_ncr:1_{580FA71D-8230-4888-9A16-1B8D67AB4F6F}" xr6:coauthVersionLast="47" xr6:coauthVersionMax="47" xr10:uidLastSave="{00000000-0000-0000-0000-000000000000}"/>
  <bookViews>
    <workbookView xWindow="-108" yWindow="-108" windowWidth="23256" windowHeight="12456" xr2:uid="{DED4E5DB-0B8F-46FA-BAC3-F4945090F242}"/>
  </bookViews>
  <sheets>
    <sheet name="目次" sheetId="3" r:id="rId1"/>
    <sheet name="表１" sheetId="1" r:id="rId2"/>
    <sheet name="表２" sheetId="2" r:id="rId3"/>
    <sheet name="表３" sheetId="4" r:id="rId4"/>
    <sheet name="表４" sheetId="5" r:id="rId5"/>
    <sheet name="表５" sheetId="6" r:id="rId6"/>
    <sheet name="表６,表７" sheetId="7" r:id="rId7"/>
    <sheet name="表８" sheetId="9" r:id="rId8"/>
    <sheet name="表９" sheetId="10" r:id="rId9"/>
  </sheets>
  <definedNames>
    <definedName name="_xlnm.Print_Area" localSheetId="1">表１!$B$2:$P$31</definedName>
    <definedName name="_xlnm.Print_Area" localSheetId="2">表２!$B$2:$M$51</definedName>
    <definedName name="_xlnm.Print_Area" localSheetId="3">表３!$B$1:$H$40</definedName>
    <definedName name="_xlnm.Print_Area" localSheetId="4">表４!$B$2:$J$41</definedName>
    <definedName name="_xlnm.Print_Area" localSheetId="5">表５!$B$2:$I$58</definedName>
    <definedName name="_xlnm.Print_Area" localSheetId="6">'表６,表７'!$B$1:$L$36</definedName>
    <definedName name="_xlnm.Print_Area" localSheetId="7">表８!$B$2:$I$42</definedName>
    <definedName name="_xlnm.Print_Area" localSheetId="8">表９!$B$2:$R$38</definedName>
    <definedName name="表４_固定資産の評価額_土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" i="10" l="1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I5" i="9"/>
  <c r="H5" i="9"/>
  <c r="G5" i="9"/>
  <c r="F5" i="9"/>
  <c r="E5" i="9"/>
  <c r="D5" i="9"/>
  <c r="C5" i="9"/>
  <c r="K26" i="7"/>
  <c r="K25" i="7"/>
  <c r="K28" i="7"/>
  <c r="K29" i="7"/>
  <c r="K30" i="7"/>
  <c r="K31" i="7"/>
  <c r="K32" i="7"/>
  <c r="K27" i="7"/>
  <c r="J27" i="7"/>
  <c r="J28" i="7"/>
  <c r="J29" i="7"/>
  <c r="J30" i="7"/>
  <c r="J31" i="7"/>
  <c r="J32" i="7"/>
  <c r="J26" i="7"/>
  <c r="I27" i="7"/>
  <c r="I28" i="7"/>
  <c r="I29" i="7"/>
  <c r="I30" i="7"/>
  <c r="I31" i="7"/>
  <c r="I32" i="7"/>
  <c r="I26" i="7"/>
  <c r="F32" i="7"/>
  <c r="F26" i="7"/>
  <c r="F27" i="7"/>
  <c r="F28" i="7"/>
  <c r="F29" i="7"/>
  <c r="F30" i="7"/>
  <c r="F31" i="7"/>
  <c r="F25" i="7"/>
  <c r="J14" i="7"/>
  <c r="J13" i="7"/>
  <c r="J12" i="7"/>
  <c r="J11" i="7"/>
  <c r="J10" i="7"/>
  <c r="J9" i="7"/>
  <c r="J8" i="7"/>
  <c r="J7" i="7"/>
  <c r="J6" i="7"/>
  <c r="G7" i="7"/>
  <c r="G8" i="7"/>
  <c r="G9" i="7"/>
  <c r="G10" i="7"/>
  <c r="G11" i="7"/>
  <c r="G12" i="7"/>
  <c r="G13" i="7"/>
  <c r="G14" i="7"/>
  <c r="G6" i="7"/>
  <c r="E5" i="6"/>
  <c r="D5" i="6"/>
  <c r="G5" i="6"/>
  <c r="C6" i="6"/>
  <c r="J6" i="5"/>
  <c r="H38" i="4"/>
  <c r="G38" i="4"/>
  <c r="E38" i="4" s="1"/>
  <c r="F38" i="4"/>
  <c r="L41" i="2"/>
  <c r="K41" i="2"/>
  <c r="J41" i="2"/>
  <c r="I41" i="2"/>
  <c r="H41" i="2"/>
  <c r="G41" i="2"/>
  <c r="F41" i="2"/>
  <c r="E41" i="2"/>
  <c r="N7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H22" i="1"/>
  <c r="H23" i="1"/>
  <c r="H24" i="1"/>
  <c r="H25" i="1"/>
  <c r="H26" i="1"/>
  <c r="H27" i="1"/>
  <c r="H17" i="1"/>
  <c r="H18" i="1"/>
  <c r="H19" i="1"/>
  <c r="H20" i="1"/>
  <c r="H21" i="1"/>
  <c r="H12" i="1"/>
  <c r="H13" i="1"/>
  <c r="H14" i="1"/>
  <c r="H15" i="1"/>
  <c r="H16" i="1"/>
  <c r="H8" i="1"/>
  <c r="H9" i="1"/>
  <c r="H10" i="1"/>
  <c r="H11" i="1"/>
  <c r="H7" i="1"/>
  <c r="G27" i="1"/>
  <c r="G22" i="1"/>
  <c r="G23" i="1"/>
  <c r="G24" i="1"/>
  <c r="G25" i="1"/>
  <c r="G26" i="1"/>
  <c r="G17" i="1"/>
  <c r="G18" i="1"/>
  <c r="G19" i="1"/>
  <c r="G20" i="1"/>
  <c r="G21" i="1"/>
  <c r="G12" i="1"/>
  <c r="G13" i="1"/>
  <c r="G14" i="1"/>
  <c r="G15" i="1"/>
  <c r="G16" i="1"/>
  <c r="G8" i="1"/>
  <c r="G9" i="1"/>
  <c r="G10" i="1"/>
  <c r="G11" i="1"/>
  <c r="G7" i="1"/>
  <c r="C7" i="7"/>
  <c r="C8" i="7"/>
  <c r="C9" i="7" s="1"/>
  <c r="C55" i="6"/>
  <c r="C54" i="6"/>
  <c r="G53" i="6"/>
  <c r="C53" i="6"/>
  <c r="G52" i="6"/>
  <c r="C52" i="6"/>
  <c r="G51" i="6"/>
  <c r="C51" i="6"/>
  <c r="G50" i="6"/>
  <c r="C50" i="6"/>
  <c r="G49" i="6"/>
  <c r="C49" i="6"/>
  <c r="G48" i="6"/>
  <c r="C48" i="6"/>
  <c r="G47" i="6"/>
  <c r="C47" i="6"/>
  <c r="G46" i="6"/>
  <c r="C46" i="6"/>
  <c r="G45" i="6"/>
  <c r="C45" i="6"/>
  <c r="G44" i="6"/>
  <c r="C44" i="6"/>
  <c r="G43" i="6"/>
  <c r="C43" i="6"/>
  <c r="G42" i="6"/>
  <c r="C42" i="6"/>
  <c r="G41" i="6"/>
  <c r="C41" i="6"/>
  <c r="G40" i="6"/>
  <c r="C40" i="6"/>
  <c r="G39" i="6"/>
  <c r="C39" i="6"/>
  <c r="G38" i="6"/>
  <c r="C38" i="6"/>
  <c r="G37" i="6"/>
  <c r="C37" i="6"/>
  <c r="G36" i="6"/>
  <c r="C36" i="6"/>
  <c r="G35" i="6"/>
  <c r="C35" i="6"/>
  <c r="G34" i="6"/>
  <c r="C34" i="6"/>
  <c r="G33" i="6"/>
  <c r="C33" i="6"/>
  <c r="G32" i="6"/>
  <c r="C32" i="6"/>
  <c r="G31" i="6"/>
  <c r="C31" i="6"/>
  <c r="G30" i="6"/>
  <c r="C30" i="6"/>
  <c r="G29" i="6"/>
  <c r="C29" i="6"/>
  <c r="G28" i="6"/>
  <c r="C28" i="6"/>
  <c r="G27" i="6"/>
  <c r="C27" i="6"/>
  <c r="G26" i="6"/>
  <c r="C26" i="6"/>
  <c r="G25" i="6"/>
  <c r="C25" i="6"/>
  <c r="G24" i="6"/>
  <c r="C24" i="6"/>
  <c r="G23" i="6"/>
  <c r="C23" i="6"/>
  <c r="G22" i="6"/>
  <c r="C22" i="6"/>
  <c r="G21" i="6"/>
  <c r="C21" i="6"/>
  <c r="G20" i="6"/>
  <c r="C20" i="6"/>
  <c r="G19" i="6"/>
  <c r="C19" i="6"/>
  <c r="G18" i="6"/>
  <c r="C18" i="6"/>
  <c r="G17" i="6"/>
  <c r="C17" i="6"/>
  <c r="G16" i="6"/>
  <c r="C16" i="6"/>
  <c r="G15" i="6"/>
  <c r="C15" i="6"/>
  <c r="G14" i="6"/>
  <c r="C14" i="6"/>
  <c r="G13" i="6"/>
  <c r="C13" i="6"/>
  <c r="G12" i="6"/>
  <c r="C12" i="6"/>
  <c r="G11" i="6"/>
  <c r="C11" i="6"/>
  <c r="G10" i="6"/>
  <c r="C10" i="6"/>
  <c r="G9" i="6"/>
  <c r="C9" i="6"/>
  <c r="G8" i="6"/>
  <c r="C8" i="6"/>
  <c r="G7" i="6"/>
  <c r="C7" i="6"/>
  <c r="G6" i="6"/>
  <c r="I6" i="5"/>
  <c r="H6" i="5"/>
  <c r="G6" i="5"/>
  <c r="F6" i="5"/>
  <c r="E6" i="5"/>
  <c r="D6" i="5"/>
  <c r="C6" i="5"/>
  <c r="E37" i="4"/>
  <c r="E36" i="4"/>
  <c r="E35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M37" i="2"/>
  <c r="B29" i="1"/>
  <c r="M41" i="2"/>
  <c r="C5" i="6" l="1"/>
</calcChain>
</file>

<file path=xl/sharedStrings.xml><?xml version="1.0" encoding="utf-8"?>
<sst xmlns="http://schemas.openxmlformats.org/spreadsheetml/2006/main" count="555" uniqueCount="258">
  <si>
    <t>白子２丁目</t>
  </si>
  <si>
    <t>表３</t>
    <rPh sb="0" eb="1">
      <t>ひょう</t>
    </rPh>
    <phoneticPr fontId="30" type="Hiragana"/>
  </si>
  <si>
    <t>和光市で従業・通学する
就業者・通学者</t>
    <rPh sb="0" eb="3">
      <t>ワコウシ</t>
    </rPh>
    <rPh sb="4" eb="6">
      <t>ジュウギョウ</t>
    </rPh>
    <rPh sb="7" eb="9">
      <t>ツウガク</t>
    </rPh>
    <rPh sb="12" eb="15">
      <t>シュウギョウシャ</t>
    </rPh>
    <rPh sb="16" eb="19">
      <t>ツウガクシャ</t>
    </rPh>
    <phoneticPr fontId="31"/>
  </si>
  <si>
    <t>令和2年</t>
    <rPh sb="0" eb="2">
      <t>レイワ</t>
    </rPh>
    <rPh sb="3" eb="4">
      <t>ネン</t>
    </rPh>
    <phoneticPr fontId="31"/>
  </si>
  <si>
    <t>統計表</t>
    <rPh sb="0" eb="3">
      <t>とうけいひょう</t>
    </rPh>
    <phoneticPr fontId="30" type="Hiragana"/>
  </si>
  <si>
    <t>年度</t>
    <rPh sb="0" eb="1">
      <t>ネン</t>
    </rPh>
    <rPh sb="1" eb="2">
      <t>ド</t>
    </rPh>
    <phoneticPr fontId="31"/>
  </si>
  <si>
    <t>総人口</t>
  </si>
  <si>
    <t>２　人口</t>
    <rPh sb="2" eb="4">
      <t>じんこう</t>
    </rPh>
    <phoneticPr fontId="30" type="Hiragana"/>
  </si>
  <si>
    <t>イスラエル</t>
  </si>
  <si>
    <t>国籍別外国人人口</t>
    <rPh sb="0" eb="3">
      <t>こくせ</t>
    </rPh>
    <rPh sb="3" eb="8">
      <t>がいこく</t>
    </rPh>
    <phoneticPr fontId="30" type="Hiragana"/>
  </si>
  <si>
    <t>ブラジル</t>
  </si>
  <si>
    <t>令和</t>
    <rPh sb="0" eb="2">
      <t>レイワ</t>
    </rPh>
    <phoneticPr fontId="31"/>
  </si>
  <si>
    <t>中央２丁目</t>
  </si>
  <si>
    <t>人口の推移</t>
    <rPh sb="0" eb="5">
      <t>じんこう</t>
    </rPh>
    <phoneticPr fontId="30" type="Hiragana"/>
  </si>
  <si>
    <t>オランダ</t>
  </si>
  <si>
    <t>総世帯数</t>
  </si>
  <si>
    <t>表５</t>
    <rPh sb="0" eb="1">
      <t>ひょう</t>
    </rPh>
    <phoneticPr fontId="30" type="Hiragana"/>
  </si>
  <si>
    <t>目次</t>
    <rPh sb="0" eb="2">
      <t>もくじ</t>
    </rPh>
    <phoneticPr fontId="30" type="Hiragana"/>
  </si>
  <si>
    <t>表７</t>
    <rPh sb="0" eb="1">
      <t>ひょう</t>
    </rPh>
    <phoneticPr fontId="30" type="Hiragana"/>
  </si>
  <si>
    <t>表１</t>
    <rPh sb="0" eb="1">
      <t>ひょう</t>
    </rPh>
    <phoneticPr fontId="30" type="Hiragana"/>
  </si>
  <si>
    <t>その他</t>
  </si>
  <si>
    <t>ベルギー</t>
  </si>
  <si>
    <t>表２</t>
    <rPh sb="0" eb="1">
      <t>ひょう</t>
    </rPh>
    <phoneticPr fontId="30" type="Hiragana"/>
  </si>
  <si>
    <t>表６</t>
    <rPh sb="0" eb="1">
      <t>ひょう</t>
    </rPh>
    <phoneticPr fontId="30" type="Hiragana"/>
  </si>
  <si>
    <t>町（丁）字別面積及び総人口</t>
    <rPh sb="0" eb="1">
      <t>まち</t>
    </rPh>
    <rPh sb="2" eb="4">
      <t>てい</t>
    </rPh>
    <rPh sb="4" eb="6">
      <t>あざ</t>
    </rPh>
    <rPh sb="6" eb="8">
      <t>めんせき</t>
    </rPh>
    <rPh sb="8" eb="9">
      <t>およ</t>
    </rPh>
    <rPh sb="10" eb="13">
      <t>そうじんこう</t>
    </rPh>
    <phoneticPr fontId="30" type="Hiragana"/>
  </si>
  <si>
    <t>外国人登録人口</t>
  </si>
  <si>
    <t>表４</t>
    <rPh sb="0" eb="1">
      <t>ひょう</t>
    </rPh>
    <phoneticPr fontId="30" type="Hiragana"/>
  </si>
  <si>
    <t>川越市</t>
    <rPh sb="0" eb="3">
      <t>カワゴエシ</t>
    </rPh>
    <phoneticPr fontId="31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</si>
  <si>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1"/>
  </si>
  <si>
    <t>スペイン</t>
  </si>
  <si>
    <t>資料　戸籍住民課</t>
    <rPh sb="0" eb="2">
      <t>シリョウ</t>
    </rPh>
    <rPh sb="3" eb="5">
      <t>コセキ</t>
    </rPh>
    <rPh sb="5" eb="8">
      <t>ジュウミンカ</t>
    </rPh>
    <phoneticPr fontId="31"/>
  </si>
  <si>
    <t>他市区町村で
従業・通学</t>
    <rPh sb="0" eb="1">
      <t>タ</t>
    </rPh>
    <rPh sb="1" eb="3">
      <t>シク</t>
    </rPh>
    <rPh sb="3" eb="5">
      <t>チョウソン</t>
    </rPh>
    <rPh sb="7" eb="9">
      <t>ジュウギョウ</t>
    </rPh>
    <rPh sb="10" eb="12">
      <t>ツウガク</t>
    </rPh>
    <phoneticPr fontId="31"/>
  </si>
  <si>
    <t>町（丁）字別住民基本台帳人口の推移</t>
    <rPh sb="0" eb="1">
      <t>まち</t>
    </rPh>
    <rPh sb="2" eb="4">
      <t>てい</t>
    </rPh>
    <rPh sb="4" eb="6">
      <t>あざ</t>
    </rPh>
    <rPh sb="6" eb="17">
      <t>じゅうみんきほんだ</t>
    </rPh>
    <phoneticPr fontId="30" type="Hiragana"/>
  </si>
  <si>
    <t>新倉８丁目</t>
  </si>
  <si>
    <t>イラン</t>
  </si>
  <si>
    <t>年齢・男女別住民基本台帳人口</t>
    <rPh sb="0" eb="2">
      <t>ねんれい</t>
    </rPh>
    <rPh sb="3" eb="6">
      <t>だん</t>
    </rPh>
    <rPh sb="6" eb="14">
      <t>じゅうみんきほ</t>
    </rPh>
    <phoneticPr fontId="30" type="Hiragana"/>
  </si>
  <si>
    <t>平成2年</t>
    <rPh sb="0" eb="2">
      <t>ヘイセイ</t>
    </rPh>
    <rPh sb="3" eb="4">
      <t>ネン</t>
    </rPh>
    <phoneticPr fontId="31"/>
  </si>
  <si>
    <t>ガーナ</t>
  </si>
  <si>
    <t>各年３月３１日</t>
    <rPh sb="0" eb="1">
      <t>カク</t>
    </rPh>
    <rPh sb="1" eb="2">
      <t>ネン</t>
    </rPh>
    <rPh sb="3" eb="4">
      <t>ガツ</t>
    </rPh>
    <rPh sb="6" eb="7">
      <t>ヒ</t>
    </rPh>
    <phoneticPr fontId="31"/>
  </si>
  <si>
    <t>表９</t>
    <rPh sb="0" eb="1">
      <t>ひょう</t>
    </rPh>
    <phoneticPr fontId="30" type="Hiragana"/>
  </si>
  <si>
    <t>人口動態</t>
    <rPh sb="0" eb="4">
      <t>じんこ</t>
    </rPh>
    <phoneticPr fontId="30" type="Hiragana"/>
  </si>
  <si>
    <t>その他の区</t>
    <rPh sb="2" eb="3">
      <t>タ</t>
    </rPh>
    <rPh sb="4" eb="5">
      <t>ク</t>
    </rPh>
    <phoneticPr fontId="31"/>
  </si>
  <si>
    <t>国勢調査人口</t>
    <rPh sb="0" eb="6">
      <t>こくせいちょ</t>
    </rPh>
    <phoneticPr fontId="30" type="Hiragana"/>
  </si>
  <si>
    <t>ロシア</t>
  </si>
  <si>
    <t>表８</t>
    <rPh sb="0" eb="2">
      <t>ひょ</t>
    </rPh>
    <phoneticPr fontId="30" type="Hiragana"/>
  </si>
  <si>
    <t>表１　人口の推移</t>
    <rPh sb="0" eb="1">
      <t>ヒョウ</t>
    </rPh>
    <rPh sb="3" eb="5">
      <t>ジンコウ</t>
    </rPh>
    <rPh sb="6" eb="8">
      <t>スイイ</t>
    </rPh>
    <phoneticPr fontId="31"/>
  </si>
  <si>
    <t>産業別１５歳以上就業者数</t>
    <rPh sb="0" eb="3">
      <t>さんぎ</t>
    </rPh>
    <rPh sb="5" eb="8">
      <t>さいいじょう</t>
    </rPh>
    <rPh sb="8" eb="12">
      <t>しゅうぎ</t>
    </rPh>
    <phoneticPr fontId="30" type="Hiragana"/>
  </si>
  <si>
    <t>住民基本台帳人口</t>
  </si>
  <si>
    <t>国籍別</t>
  </si>
  <si>
    <t>常住地及び従業地・通学地による１５歳以上就業者数及び通学者数</t>
    <rPh sb="0" eb="3">
      <t>じょ</t>
    </rPh>
    <rPh sb="3" eb="4">
      <t>およ</t>
    </rPh>
    <rPh sb="5" eb="8">
      <t>じゅ</t>
    </rPh>
    <rPh sb="9" eb="12">
      <t>つうが</t>
    </rPh>
    <rPh sb="17" eb="20">
      <t>さいいじょう</t>
    </rPh>
    <rPh sb="20" eb="24">
      <t>しゅうぎ</t>
    </rPh>
    <rPh sb="24" eb="25">
      <t>およ</t>
    </rPh>
    <rPh sb="26" eb="30">
      <t>つうが</t>
    </rPh>
    <phoneticPr fontId="30" type="Hiragana"/>
  </si>
  <si>
    <t>各年３月３１日</t>
  </si>
  <si>
    <t>目次へ戻る</t>
    <rPh sb="0" eb="2">
      <t>モクジ</t>
    </rPh>
    <rPh sb="3" eb="4">
      <t>モド</t>
    </rPh>
    <phoneticPr fontId="31"/>
  </si>
  <si>
    <t>増減</t>
    <rPh sb="0" eb="2">
      <t>ゾウゲン</t>
    </rPh>
    <phoneticPr fontId="31"/>
  </si>
  <si>
    <t>年　　度</t>
    <rPh sb="0" eb="1">
      <t>トシ</t>
    </rPh>
    <rPh sb="3" eb="4">
      <t>ド</t>
    </rPh>
    <phoneticPr fontId="31"/>
  </si>
  <si>
    <t>総数</t>
  </si>
  <si>
    <t>イギリス</t>
  </si>
  <si>
    <t>男</t>
  </si>
  <si>
    <t>他市区町村から
従業・通学</t>
    <rPh sb="0" eb="1">
      <t>タ</t>
    </rPh>
    <rPh sb="1" eb="3">
      <t>シク</t>
    </rPh>
    <rPh sb="3" eb="5">
      <t>チョウソン</t>
    </rPh>
    <rPh sb="8" eb="10">
      <t>ジュウギョウ</t>
    </rPh>
    <rPh sb="11" eb="13">
      <t>ツウガク</t>
    </rPh>
    <phoneticPr fontId="31"/>
  </si>
  <si>
    <t>住民基本台帳世帯数</t>
  </si>
  <si>
    <t>区　　分</t>
    <rPh sb="0" eb="1">
      <t>ク</t>
    </rPh>
    <rPh sb="3" eb="4">
      <t>ブン</t>
    </rPh>
    <phoneticPr fontId="31"/>
  </si>
  <si>
    <t>日本人
登録
世帯数</t>
  </si>
  <si>
    <t>外国人
登録
世帯数</t>
  </si>
  <si>
    <t>女</t>
  </si>
  <si>
    <t>日本人登録人口</t>
  </si>
  <si>
    <t>バングラデシュ</t>
  </si>
  <si>
    <t>平成</t>
  </si>
  <si>
    <t>坂戸市</t>
    <rPh sb="0" eb="3">
      <t>サカドシ</t>
    </rPh>
    <phoneticPr fontId="31"/>
  </si>
  <si>
    <t>ペルー</t>
  </si>
  <si>
    <t>ギリシャ</t>
  </si>
  <si>
    <t>（注）平成２５年から住民基本台帳人口には、外国人を含む。</t>
    <rPh sb="1" eb="2">
      <t>チュウ</t>
    </rPh>
    <phoneticPr fontId="31"/>
  </si>
  <si>
    <t>表２　国籍別外国人人口</t>
    <rPh sb="3" eb="6">
      <t>コクセ</t>
    </rPh>
    <rPh sb="6" eb="11">
      <t>ガイコクジンジンコウ</t>
    </rPh>
    <phoneticPr fontId="31"/>
  </si>
  <si>
    <t>ベトナム</t>
  </si>
  <si>
    <t>アメリカ</t>
  </si>
  <si>
    <t>パラグアイ</t>
  </si>
  <si>
    <t>表９　常住地及び従業地・通学地による15歳以上就業者数及び通学者数</t>
    <rPh sb="0" eb="1">
      <t>ヒョウ</t>
    </rPh>
    <rPh sb="3" eb="5">
      <t>ジョウジュウ</t>
    </rPh>
    <rPh sb="5" eb="6">
      <t>チ</t>
    </rPh>
    <rPh sb="6" eb="7">
      <t>オヨ</t>
    </rPh>
    <rPh sb="8" eb="10">
      <t>ジュウギョウ</t>
    </rPh>
    <rPh sb="10" eb="11">
      <t>チ</t>
    </rPh>
    <rPh sb="12" eb="14">
      <t>ツウガク</t>
    </rPh>
    <rPh sb="14" eb="15">
      <t>チ</t>
    </rPh>
    <rPh sb="20" eb="21">
      <t>サイ</t>
    </rPh>
    <rPh sb="21" eb="23">
      <t>イジョウ</t>
    </rPh>
    <rPh sb="23" eb="26">
      <t>シュウギョウシャ</t>
    </rPh>
    <rPh sb="26" eb="27">
      <t>スウ</t>
    </rPh>
    <rPh sb="27" eb="28">
      <t>オヨ</t>
    </rPh>
    <rPh sb="29" eb="32">
      <t>ツウガクシャ</t>
    </rPh>
    <rPh sb="32" eb="33">
      <t>スウ</t>
    </rPh>
    <phoneticPr fontId="31"/>
  </si>
  <si>
    <t>下新倉４丁目</t>
  </si>
  <si>
    <t>-</t>
  </si>
  <si>
    <t>アルゼンチン</t>
  </si>
  <si>
    <t>パキスタン</t>
  </si>
  <si>
    <t>チリ</t>
  </si>
  <si>
    <t>千代田区</t>
    <rPh sb="0" eb="4">
      <t>チヨダク</t>
    </rPh>
    <phoneticPr fontId="31"/>
  </si>
  <si>
    <t>ドイツ</t>
  </si>
  <si>
    <t>オーストラリア</t>
  </si>
  <si>
    <t>フランス</t>
  </si>
  <si>
    <t>朝霞市</t>
    <rPh sb="0" eb="3">
      <t>アサカシ</t>
    </rPh>
    <phoneticPr fontId="31"/>
  </si>
  <si>
    <t>インド</t>
  </si>
  <si>
    <t>スリランカ</t>
  </si>
  <si>
    <t>就業者</t>
    <rPh sb="0" eb="3">
      <t>シュウギョウシャ</t>
    </rPh>
    <phoneticPr fontId="31"/>
  </si>
  <si>
    <t>カナダ</t>
  </si>
  <si>
    <t>中国</t>
  </si>
  <si>
    <t>ネパール</t>
  </si>
  <si>
    <t>ラオス</t>
  </si>
  <si>
    <t>タイ</t>
  </si>
  <si>
    <t>マレ-シア</t>
  </si>
  <si>
    <t>年</t>
    <rPh sb="0" eb="1">
      <t>ネン</t>
    </rPh>
    <phoneticPr fontId="31"/>
  </si>
  <si>
    <t>シンガポール</t>
  </si>
  <si>
    <t>インドネシア</t>
  </si>
  <si>
    <t>フィリピン</t>
  </si>
  <si>
    <t>韓国及び朝鮮</t>
  </si>
  <si>
    <t>エジプト</t>
  </si>
  <si>
    <t>渋谷区</t>
    <rPh sb="0" eb="3">
      <t>シブヤク</t>
    </rPh>
    <phoneticPr fontId="31"/>
  </si>
  <si>
    <t>合計</t>
  </si>
  <si>
    <t>表４　町（丁）字別住民基本台帳人口の推移</t>
  </si>
  <si>
    <t>資料　戸籍住民課</t>
  </si>
  <si>
    <t>東京都</t>
    <rPh sb="0" eb="3">
      <t>トウキョウト</t>
    </rPh>
    <phoneticPr fontId="31"/>
  </si>
  <si>
    <t>対前回増加率</t>
    <rPh sb="0" eb="1">
      <t>タイ</t>
    </rPh>
    <rPh sb="1" eb="3">
      <t>ゼンカイ</t>
    </rPh>
    <rPh sb="3" eb="6">
      <t>ゾウカリツ</t>
    </rPh>
    <phoneticPr fontId="31"/>
  </si>
  <si>
    <t>（注2）平成２８年から平成３０年の「外国人登録人口」の数には、「無国籍」の者を含まない。</t>
    <rPh sb="1" eb="2">
      <t>チュウ</t>
    </rPh>
    <phoneticPr fontId="31"/>
  </si>
  <si>
    <t>運輸・通信業</t>
    <rPh sb="0" eb="2">
      <t>ウンユ</t>
    </rPh>
    <rPh sb="3" eb="6">
      <t>ツウシンギョウ</t>
    </rPh>
    <phoneticPr fontId="31"/>
  </si>
  <si>
    <t>表３　町（丁）字別面積及び総人口</t>
  </si>
  <si>
    <t>不動産業</t>
    <rPh sb="0" eb="4">
      <t>フドウサンギョウ</t>
    </rPh>
    <phoneticPr fontId="31"/>
  </si>
  <si>
    <t>町（丁）字名</t>
  </si>
  <si>
    <t>中央１丁目</t>
  </si>
  <si>
    <t>面積（ha）</t>
  </si>
  <si>
    <t>（注）婚姻及び離婚は戸籍住民課の窓口での件数</t>
    <rPh sb="1" eb="2">
      <t>チュウ</t>
    </rPh>
    <rPh sb="3" eb="5">
      <t>コンイン</t>
    </rPh>
    <rPh sb="5" eb="6">
      <t>オヨ</t>
    </rPh>
    <rPh sb="7" eb="9">
      <t>リコン</t>
    </rPh>
    <rPh sb="10" eb="12">
      <t>コセキ</t>
    </rPh>
    <rPh sb="12" eb="15">
      <t>ジュウミンカ</t>
    </rPh>
    <rPh sb="16" eb="18">
      <t>マドグチ</t>
    </rPh>
    <rPh sb="20" eb="22">
      <t>ケンスウ</t>
    </rPh>
    <phoneticPr fontId="31"/>
  </si>
  <si>
    <t>市街化区域</t>
  </si>
  <si>
    <t>市街化調整区域</t>
  </si>
  <si>
    <t>資料　都市整備課、戸籍住民課</t>
    <rPh sb="0" eb="2">
      <t>シリョウ</t>
    </rPh>
    <rPh sb="3" eb="5">
      <t>トシ</t>
    </rPh>
    <rPh sb="5" eb="7">
      <t>セイビ</t>
    </rPh>
    <rPh sb="7" eb="8">
      <t>カ</t>
    </rPh>
    <rPh sb="9" eb="11">
      <t>コセキ</t>
    </rPh>
    <rPh sb="11" eb="14">
      <t>ジュウミンカ</t>
    </rPh>
    <phoneticPr fontId="31"/>
  </si>
  <si>
    <t>白子１丁目</t>
  </si>
  <si>
    <t>白子３丁目</t>
  </si>
  <si>
    <t>第３次産業</t>
    <rPh sb="0" eb="1">
      <t>ダイ</t>
    </rPh>
    <rPh sb="2" eb="3">
      <t>ジ</t>
    </rPh>
    <rPh sb="3" eb="5">
      <t>サンギョウ</t>
    </rPh>
    <phoneticPr fontId="31"/>
  </si>
  <si>
    <t>農業，林業</t>
    <rPh sb="0" eb="2">
      <t>ノウギョウ</t>
    </rPh>
    <rPh sb="3" eb="5">
      <t>リンギョウ</t>
    </rPh>
    <phoneticPr fontId="31"/>
  </si>
  <si>
    <t>‐</t>
  </si>
  <si>
    <t>白子４丁目</t>
  </si>
  <si>
    <t>南１丁目</t>
  </si>
  <si>
    <t>南２丁目</t>
  </si>
  <si>
    <t>昭和</t>
    <rPh sb="0" eb="2">
      <t>ショウワ</t>
    </rPh>
    <phoneticPr fontId="31"/>
  </si>
  <si>
    <t>新倉１丁目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</si>
  <si>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1"/>
  </si>
  <si>
    <t>新倉２丁目</t>
  </si>
  <si>
    <t>新倉３丁目</t>
  </si>
  <si>
    <t>新倉４丁目</t>
  </si>
  <si>
    <t>新倉５丁目</t>
  </si>
  <si>
    <t>新倉６丁目</t>
  </si>
  <si>
    <t>新倉７丁目</t>
  </si>
  <si>
    <t>本町</t>
  </si>
  <si>
    <t>諏訪</t>
  </si>
  <si>
    <t>表８　産業別15歳以上就業者数</t>
    <rPh sb="0" eb="1">
      <t>ヒョウ</t>
    </rPh>
    <rPh sb="3" eb="6">
      <t>サンギョウベツ</t>
    </rPh>
    <rPh sb="8" eb="11">
      <t>サイイジョウ</t>
    </rPh>
    <rPh sb="11" eb="14">
      <t>シュウギョウシャ</t>
    </rPh>
    <rPh sb="14" eb="15">
      <t>スウ</t>
    </rPh>
    <phoneticPr fontId="31"/>
  </si>
  <si>
    <t>サービス業（他に分類されないもの）</t>
    <rPh sb="4" eb="5">
      <t>ギョウ</t>
    </rPh>
    <phoneticPr fontId="31"/>
  </si>
  <si>
    <t>広沢</t>
  </si>
  <si>
    <t>漁業</t>
    <rPh sb="0" eb="2">
      <t>ギョギョウ</t>
    </rPh>
    <phoneticPr fontId="31"/>
  </si>
  <si>
    <t>西大和団地</t>
  </si>
  <si>
    <t>諏訪原団地</t>
  </si>
  <si>
    <t>下新倉１丁目</t>
  </si>
  <si>
    <t>下新倉２丁目</t>
  </si>
  <si>
    <t>下新倉３丁目</t>
  </si>
  <si>
    <t>下新倉５丁目</t>
  </si>
  <si>
    <t>下新倉６丁目</t>
  </si>
  <si>
    <t>大字新倉</t>
  </si>
  <si>
    <t>和光市に常住する就業者・通学者</t>
    <rPh sb="0" eb="3">
      <t>ワコウシ</t>
    </rPh>
    <rPh sb="4" eb="6">
      <t>ジョウジュウ</t>
    </rPh>
    <rPh sb="8" eb="11">
      <t>シュウギョウシャ</t>
    </rPh>
    <rPh sb="12" eb="15">
      <t>ツウガクシャ</t>
    </rPh>
    <phoneticPr fontId="31"/>
  </si>
  <si>
    <t>大字下新倉</t>
  </si>
  <si>
    <t>丸山台１丁目</t>
  </si>
  <si>
    <t>丸山台２丁目</t>
  </si>
  <si>
    <t>丸山台３丁目</t>
  </si>
  <si>
    <t>富士見市</t>
    <rPh sb="0" eb="4">
      <t>フジミシ</t>
    </rPh>
    <phoneticPr fontId="31"/>
  </si>
  <si>
    <t>令和3年</t>
  </si>
  <si>
    <t>令和4年</t>
    <rPh sb="0" eb="2">
      <t>レイワ</t>
    </rPh>
    <rPh sb="3" eb="4">
      <t>ネン</t>
    </rPh>
    <phoneticPr fontId="31"/>
  </si>
  <si>
    <t>令和5年</t>
    <rPh sb="0" eb="2">
      <t>レイワ</t>
    </rPh>
    <rPh sb="3" eb="4">
      <t>ネン</t>
    </rPh>
    <phoneticPr fontId="31"/>
  </si>
  <si>
    <t>世帯数</t>
  </si>
  <si>
    <t>人口</t>
  </si>
  <si>
    <t>-</t>
    <phoneticPr fontId="31"/>
  </si>
  <si>
    <t>表５　年齢・男女別住民基本台帳人口</t>
  </si>
  <si>
    <t>県内</t>
    <rPh sb="0" eb="1">
      <t>ケン</t>
    </rPh>
    <rPh sb="1" eb="2">
      <t>ナイ</t>
    </rPh>
    <phoneticPr fontId="31"/>
  </si>
  <si>
    <t>特別区部以外</t>
    <rPh sb="0" eb="3">
      <t>トクベツク</t>
    </rPh>
    <rPh sb="3" eb="4">
      <t>ブ</t>
    </rPh>
    <rPh sb="4" eb="6">
      <t>イガイ</t>
    </rPh>
    <phoneticPr fontId="31"/>
  </si>
  <si>
    <t>年齢</t>
  </si>
  <si>
    <t>100以上</t>
  </si>
  <si>
    <t>表６　人口動態</t>
    <rPh sb="0" eb="1">
      <t>ヒョウ</t>
    </rPh>
    <rPh sb="3" eb="5">
      <t>ジンコウ</t>
    </rPh>
    <rPh sb="5" eb="7">
      <t>ドウタイ</t>
    </rPh>
    <phoneticPr fontId="31"/>
  </si>
  <si>
    <t>年度</t>
    <rPh sb="0" eb="2">
      <t>ネンド</t>
    </rPh>
    <phoneticPr fontId="31"/>
  </si>
  <si>
    <t>自然動態</t>
    <rPh sb="0" eb="2">
      <t>シゼン</t>
    </rPh>
    <rPh sb="2" eb="4">
      <t>ドウタイ</t>
    </rPh>
    <phoneticPr fontId="31"/>
  </si>
  <si>
    <t>社会動態</t>
    <rPh sb="0" eb="2">
      <t>シャカイ</t>
    </rPh>
    <rPh sb="2" eb="4">
      <t>ドウタイ</t>
    </rPh>
    <phoneticPr fontId="31"/>
  </si>
  <si>
    <t>婚姻</t>
    <rPh sb="0" eb="2">
      <t>コンイン</t>
    </rPh>
    <phoneticPr fontId="31"/>
  </si>
  <si>
    <t>離婚</t>
    <rPh sb="0" eb="2">
      <t>リコン</t>
    </rPh>
    <phoneticPr fontId="31"/>
  </si>
  <si>
    <t>出生</t>
    <rPh sb="0" eb="2">
      <t>シュッセイ</t>
    </rPh>
    <phoneticPr fontId="31"/>
  </si>
  <si>
    <t>死亡</t>
    <rPh sb="0" eb="2">
      <t>シボウ</t>
    </rPh>
    <phoneticPr fontId="31"/>
  </si>
  <si>
    <t>転入</t>
    <rPh sb="0" eb="2">
      <t>テンニュウ</t>
    </rPh>
    <phoneticPr fontId="31"/>
  </si>
  <si>
    <t>転出</t>
    <rPh sb="0" eb="2">
      <t>テンシュツ</t>
    </rPh>
    <phoneticPr fontId="31"/>
  </si>
  <si>
    <t>元</t>
    <rPh sb="0" eb="1">
      <t>ガン</t>
    </rPh>
    <phoneticPr fontId="31"/>
  </si>
  <si>
    <t>表７　国勢調査人口</t>
    <rPh sb="0" eb="1">
      <t>ヒョウ</t>
    </rPh>
    <rPh sb="3" eb="5">
      <t>コクセイ</t>
    </rPh>
    <rPh sb="5" eb="7">
      <t>チョウサ</t>
    </rPh>
    <rPh sb="7" eb="9">
      <t>ジンコウ</t>
    </rPh>
    <phoneticPr fontId="31"/>
  </si>
  <si>
    <t>各年１０月１日</t>
    <rPh sb="0" eb="2">
      <t>カクネン</t>
    </rPh>
    <rPh sb="4" eb="5">
      <t>ガツ</t>
    </rPh>
    <rPh sb="6" eb="7">
      <t>ニチ</t>
    </rPh>
    <phoneticPr fontId="31"/>
  </si>
  <si>
    <t>年次</t>
    <rPh sb="0" eb="2">
      <t>ネンジ</t>
    </rPh>
    <phoneticPr fontId="31"/>
  </si>
  <si>
    <t>世帯数</t>
    <rPh sb="0" eb="3">
      <t>セタイスウ</t>
    </rPh>
    <phoneticPr fontId="31"/>
  </si>
  <si>
    <t>人口</t>
    <rPh sb="0" eb="2">
      <t>ジンコウ</t>
    </rPh>
    <phoneticPr fontId="31"/>
  </si>
  <si>
    <t>人口密度
１km²当たり</t>
    <rPh sb="0" eb="2">
      <t>ジンコウ</t>
    </rPh>
    <rPh sb="2" eb="4">
      <t>ミツド</t>
    </rPh>
    <rPh sb="9" eb="10">
      <t>ア</t>
    </rPh>
    <phoneticPr fontId="31"/>
  </si>
  <si>
    <t>総数</t>
    <rPh sb="0" eb="2">
      <t>ソウスウ</t>
    </rPh>
    <phoneticPr fontId="31"/>
  </si>
  <si>
    <t>男</t>
    <rPh sb="0" eb="1">
      <t>オトコ</t>
    </rPh>
    <phoneticPr fontId="31"/>
  </si>
  <si>
    <t>女</t>
    <rPh sb="0" eb="1">
      <t>オンナ</t>
    </rPh>
    <phoneticPr fontId="31"/>
  </si>
  <si>
    <t>世帯</t>
    <rPh sb="0" eb="2">
      <t>セタイ</t>
    </rPh>
    <phoneticPr fontId="31"/>
  </si>
  <si>
    <t>%</t>
    <phoneticPr fontId="31"/>
  </si>
  <si>
    <t>人</t>
    <rPh sb="0" eb="1">
      <t>ヒト</t>
    </rPh>
    <phoneticPr fontId="31"/>
  </si>
  <si>
    <t>資料　総務省　国勢調査</t>
    <rPh sb="0" eb="2">
      <t>シリョウ</t>
    </rPh>
    <rPh sb="3" eb="6">
      <t>ソウムショウ</t>
    </rPh>
    <rPh sb="7" eb="8">
      <t>コク</t>
    </rPh>
    <rPh sb="8" eb="9">
      <t>ゼイ</t>
    </rPh>
    <rPh sb="9" eb="11">
      <t>チョウサ</t>
    </rPh>
    <phoneticPr fontId="31"/>
  </si>
  <si>
    <t>（注）「人口密度１㎢当たり」の面積は昭和60年は11.58㎢、平成2年は11.05㎢、</t>
  </si>
  <si>
    <t>　　　平成7年以降は11.04㎢で計算している。</t>
  </si>
  <si>
    <t>区分</t>
    <rPh sb="0" eb="2">
      <t>クブン</t>
    </rPh>
    <phoneticPr fontId="31"/>
  </si>
  <si>
    <t>第１次産業</t>
    <rPh sb="0" eb="1">
      <t>ダイ</t>
    </rPh>
    <rPh sb="2" eb="3">
      <t>ジ</t>
    </rPh>
    <rPh sb="3" eb="5">
      <t>サンギョウ</t>
    </rPh>
    <phoneticPr fontId="31"/>
  </si>
  <si>
    <t>農業</t>
    <rPh sb="0" eb="2">
      <t>ノウギョウ</t>
    </rPh>
    <phoneticPr fontId="31"/>
  </si>
  <si>
    <t>飲食店，宿泊業</t>
    <rPh sb="0" eb="2">
      <t>インショク</t>
    </rPh>
    <rPh sb="2" eb="3">
      <t>テン</t>
    </rPh>
    <rPh sb="4" eb="6">
      <t>シュクハク</t>
    </rPh>
    <rPh sb="6" eb="7">
      <t>ギョウ</t>
    </rPh>
    <phoneticPr fontId="31"/>
  </si>
  <si>
    <t>林業</t>
    <rPh sb="0" eb="2">
      <t>リンギョウ</t>
    </rPh>
    <phoneticPr fontId="31"/>
  </si>
  <si>
    <t>　うち農業</t>
    <rPh sb="3" eb="5">
      <t>ノウギョウ</t>
    </rPh>
    <phoneticPr fontId="31"/>
  </si>
  <si>
    <t>第２次産業</t>
    <rPh sb="0" eb="1">
      <t>ダイ</t>
    </rPh>
    <rPh sb="2" eb="3">
      <t>ジ</t>
    </rPh>
    <rPh sb="3" eb="5">
      <t>サンギョウ</t>
    </rPh>
    <phoneticPr fontId="31"/>
  </si>
  <si>
    <t>鉱業</t>
    <rPh sb="0" eb="2">
      <t>コウギョウ</t>
    </rPh>
    <phoneticPr fontId="31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</si>
  <si>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1"/>
  </si>
  <si>
    <t>建設業</t>
    <rPh sb="0" eb="3">
      <t>ケンセツギョウ</t>
    </rPh>
    <phoneticPr fontId="31"/>
  </si>
  <si>
    <t>製造業</t>
    <rPh sb="0" eb="3">
      <t>セイゾウギョウ</t>
    </rPh>
    <phoneticPr fontId="31"/>
  </si>
  <si>
    <t>情報通信業</t>
    <rPh sb="0" eb="2">
      <t>ジョウホウ</t>
    </rPh>
    <rPh sb="2" eb="5">
      <t>ツウシンギョウ</t>
    </rPh>
    <phoneticPr fontId="31"/>
  </si>
  <si>
    <t>運輸業</t>
    <rPh sb="0" eb="3">
      <t>ウンユギョウ</t>
    </rPh>
    <phoneticPr fontId="31"/>
  </si>
  <si>
    <t>運輸業，郵便業</t>
    <rPh sb="0" eb="3">
      <t>ウンユギョウ</t>
    </rPh>
    <rPh sb="4" eb="6">
      <t>ユウビン</t>
    </rPh>
    <rPh sb="6" eb="7">
      <t>ギョウ</t>
    </rPh>
    <phoneticPr fontId="31"/>
  </si>
  <si>
    <t>卸売・小売業・飲食店</t>
    <rPh sb="0" eb="2">
      <t>オロシウリ</t>
    </rPh>
    <rPh sb="3" eb="6">
      <t>コウリギョウ</t>
    </rPh>
    <rPh sb="7" eb="10">
      <t>インショクテン</t>
    </rPh>
    <phoneticPr fontId="31"/>
  </si>
  <si>
    <t>卸売，小売業</t>
    <rPh sb="0" eb="2">
      <t>オロシウリ</t>
    </rPh>
    <rPh sb="3" eb="6">
      <t>コウリギョウ</t>
    </rPh>
    <phoneticPr fontId="31"/>
  </si>
  <si>
    <t>金融，保険業</t>
    <rPh sb="0" eb="2">
      <t>キンユウ</t>
    </rPh>
    <rPh sb="3" eb="6">
      <t>ホケンギョウ</t>
    </rPh>
    <phoneticPr fontId="31"/>
  </si>
  <si>
    <t>金融業，保険業</t>
    <rPh sb="0" eb="3">
      <t>キンユウギョウ</t>
    </rPh>
    <rPh sb="4" eb="6">
      <t>ホケン</t>
    </rPh>
    <rPh sb="6" eb="7">
      <t>ギョウ</t>
    </rPh>
    <phoneticPr fontId="31"/>
  </si>
  <si>
    <t>不動産業，物品賃借業</t>
    <rPh sb="0" eb="4">
      <t>フドウサンギョウ</t>
    </rPh>
    <rPh sb="5" eb="7">
      <t>ブッピン</t>
    </rPh>
    <rPh sb="7" eb="9">
      <t>チンシャク</t>
    </rPh>
    <rPh sb="9" eb="10">
      <t>ギョウ</t>
    </rPh>
    <phoneticPr fontId="31"/>
  </si>
  <si>
    <t>サービス業</t>
    <rPh sb="4" eb="5">
      <t>ギョウ</t>
    </rPh>
    <phoneticPr fontId="3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</si>
  <si>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</si>
  <si>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1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</si>
  <si>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31"/>
  </si>
  <si>
    <t>医療，福祉</t>
    <rPh sb="0" eb="2">
      <t>イリョウ</t>
    </rPh>
    <rPh sb="3" eb="5">
      <t>フクシ</t>
    </rPh>
    <phoneticPr fontId="31"/>
  </si>
  <si>
    <t>複合サービス事業</t>
    <rPh sb="0" eb="2">
      <t>フクゴウ</t>
    </rPh>
    <rPh sb="6" eb="8">
      <t>ジギョウ</t>
    </rPh>
    <phoneticPr fontId="31"/>
  </si>
  <si>
    <t>公務（他に分類されるものを除く）</t>
    <rPh sb="0" eb="2">
      <t>コウム</t>
    </rPh>
    <rPh sb="13" eb="14">
      <t>ノゾ</t>
    </rPh>
    <phoneticPr fontId="31"/>
  </si>
  <si>
    <t>分類不能の産業</t>
    <rPh sb="0" eb="2">
      <t>ブンルイ</t>
    </rPh>
    <rPh sb="2" eb="4">
      <t>フノウ</t>
    </rPh>
    <rPh sb="5" eb="7">
      <t>サンギョウ</t>
    </rPh>
    <phoneticPr fontId="31"/>
  </si>
  <si>
    <t>（注）平成１９年１１月に日本標準産業分類が改訂され、大分類項目が分離・新設</t>
    <rPh sb="1" eb="2">
      <t>チュウ</t>
    </rPh>
    <rPh sb="7" eb="8">
      <t>ネン</t>
    </rPh>
    <rPh sb="10" eb="11">
      <t>ガツ</t>
    </rPh>
    <rPh sb="12" eb="14">
      <t>ニホン</t>
    </rPh>
    <rPh sb="14" eb="16">
      <t>ヒョウジュン</t>
    </rPh>
    <rPh sb="16" eb="18">
      <t>サンギョウ</t>
    </rPh>
    <rPh sb="18" eb="20">
      <t>ブンルイ</t>
    </rPh>
    <rPh sb="21" eb="23">
      <t>カイテイ</t>
    </rPh>
    <rPh sb="26" eb="29">
      <t>ダイブンルイ</t>
    </rPh>
    <rPh sb="29" eb="31">
      <t>コウモク</t>
    </rPh>
    <rPh sb="32" eb="34">
      <t>ブンリ</t>
    </rPh>
    <rPh sb="35" eb="37">
      <t>シンセツ</t>
    </rPh>
    <phoneticPr fontId="31"/>
  </si>
  <si>
    <t>令和２年１０月１日</t>
    <rPh sb="0" eb="2">
      <t>レイワ</t>
    </rPh>
    <rPh sb="3" eb="9">
      <t>ネン10ガツ1ニチ</t>
    </rPh>
    <phoneticPr fontId="31"/>
  </si>
  <si>
    <t>和光市で従業・通学する就業者・通学者</t>
    <rPh sb="0" eb="3">
      <t>ワコウシ</t>
    </rPh>
    <rPh sb="4" eb="6">
      <t>ジュウギョウ</t>
    </rPh>
    <rPh sb="7" eb="9">
      <t>ツウガク</t>
    </rPh>
    <rPh sb="11" eb="14">
      <t>シュウギョウシャ</t>
    </rPh>
    <rPh sb="15" eb="18">
      <t>ツウガクシャ</t>
    </rPh>
    <phoneticPr fontId="31"/>
  </si>
  <si>
    <t>通学者</t>
    <rPh sb="0" eb="3">
      <t>ツウガクシャ</t>
    </rPh>
    <phoneticPr fontId="31"/>
  </si>
  <si>
    <t>和光市に常住する
就業者・通学者</t>
    <rPh sb="0" eb="3">
      <t>ワコウシ</t>
    </rPh>
    <rPh sb="4" eb="6">
      <t>ジョウジュウ</t>
    </rPh>
    <rPh sb="9" eb="12">
      <t>シュウギョウシャ</t>
    </rPh>
    <rPh sb="13" eb="16">
      <t>ツウガクシャ</t>
    </rPh>
    <phoneticPr fontId="31"/>
  </si>
  <si>
    <t>和光市内で従業・通学</t>
    <rPh sb="0" eb="2">
      <t>ワコウ</t>
    </rPh>
    <rPh sb="2" eb="4">
      <t>シナイ</t>
    </rPh>
    <rPh sb="5" eb="7">
      <t>ジュウギョウ</t>
    </rPh>
    <rPh sb="8" eb="10">
      <t>ツウガク</t>
    </rPh>
    <phoneticPr fontId="31"/>
  </si>
  <si>
    <t>和光市内に常住</t>
    <rPh sb="0" eb="2">
      <t>ワコウ</t>
    </rPh>
    <rPh sb="2" eb="4">
      <t>シナイ</t>
    </rPh>
    <rPh sb="5" eb="7">
      <t>ジョウジュウ</t>
    </rPh>
    <phoneticPr fontId="31"/>
  </si>
  <si>
    <t>自宅</t>
    <rPh sb="0" eb="2">
      <t>ジタク</t>
    </rPh>
    <phoneticPr fontId="31"/>
  </si>
  <si>
    <t>自宅外</t>
    <rPh sb="0" eb="2">
      <t>ジタク</t>
    </rPh>
    <rPh sb="2" eb="3">
      <t>ガイ</t>
    </rPh>
    <phoneticPr fontId="31"/>
  </si>
  <si>
    <t>県　　　　　　内</t>
    <rPh sb="0" eb="1">
      <t>ケン</t>
    </rPh>
    <rPh sb="7" eb="8">
      <t>ナイ</t>
    </rPh>
    <phoneticPr fontId="31"/>
  </si>
  <si>
    <t>さいたま市</t>
    <rPh sb="4" eb="5">
      <t>シ</t>
    </rPh>
    <phoneticPr fontId="31"/>
  </si>
  <si>
    <t>川口市</t>
    <rPh sb="0" eb="2">
      <t>カワグチ</t>
    </rPh>
    <rPh sb="2" eb="3">
      <t>シ</t>
    </rPh>
    <phoneticPr fontId="31"/>
  </si>
  <si>
    <t>志木市</t>
    <rPh sb="0" eb="3">
      <t>シキシ</t>
    </rPh>
    <phoneticPr fontId="31"/>
  </si>
  <si>
    <t>所沢市</t>
    <rPh sb="0" eb="2">
      <t>トコロザワ</t>
    </rPh>
    <rPh sb="2" eb="3">
      <t>シ</t>
    </rPh>
    <phoneticPr fontId="31"/>
  </si>
  <si>
    <t>新座市</t>
    <rPh sb="0" eb="3">
      <t>ニイザシ</t>
    </rPh>
    <phoneticPr fontId="31"/>
  </si>
  <si>
    <t>戸田市</t>
    <rPh sb="0" eb="3">
      <t>トダシ</t>
    </rPh>
    <phoneticPr fontId="31"/>
  </si>
  <si>
    <t>その他市町村</t>
    <rPh sb="2" eb="3">
      <t>タ</t>
    </rPh>
    <rPh sb="3" eb="6">
      <t>シチョウソン</t>
    </rPh>
    <phoneticPr fontId="31"/>
  </si>
  <si>
    <t>特別区部</t>
    <rPh sb="0" eb="3">
      <t>トクベツク</t>
    </rPh>
    <rPh sb="3" eb="4">
      <t>ブ</t>
    </rPh>
    <phoneticPr fontId="31"/>
  </si>
  <si>
    <t>港区</t>
    <rPh sb="0" eb="1">
      <t>ミナト</t>
    </rPh>
    <rPh sb="1" eb="2">
      <t>ク</t>
    </rPh>
    <phoneticPr fontId="31"/>
  </si>
  <si>
    <t>中央区</t>
    <rPh sb="0" eb="3">
      <t>チュウオウク</t>
    </rPh>
    <phoneticPr fontId="31"/>
  </si>
  <si>
    <t>鶴ヶ島市</t>
    <rPh sb="0" eb="3">
      <t>ツルガシマ</t>
    </rPh>
    <rPh sb="3" eb="4">
      <t>シ</t>
    </rPh>
    <phoneticPr fontId="31"/>
  </si>
  <si>
    <t>新宿区</t>
    <rPh sb="0" eb="3">
      <t>シンジュクク</t>
    </rPh>
    <phoneticPr fontId="31"/>
  </si>
  <si>
    <t>ふじみ野市</t>
    <rPh sb="3" eb="4">
      <t>ノ</t>
    </rPh>
    <rPh sb="4" eb="5">
      <t>シ</t>
    </rPh>
    <phoneticPr fontId="31"/>
  </si>
  <si>
    <t>文京区</t>
    <rPh sb="0" eb="3">
      <t>ブンキョウク</t>
    </rPh>
    <phoneticPr fontId="31"/>
  </si>
  <si>
    <t>豊島区</t>
    <rPh sb="0" eb="3">
      <t>トシマク</t>
    </rPh>
    <phoneticPr fontId="31"/>
  </si>
  <si>
    <t>板橋区</t>
    <rPh sb="0" eb="3">
      <t>イタバシク</t>
    </rPh>
    <phoneticPr fontId="31"/>
  </si>
  <si>
    <t>練馬区</t>
    <rPh sb="0" eb="3">
      <t>ネリマク</t>
    </rPh>
    <phoneticPr fontId="31"/>
  </si>
  <si>
    <t>神奈川県</t>
    <rPh sb="0" eb="4">
      <t>カナガワケン</t>
    </rPh>
    <phoneticPr fontId="31"/>
  </si>
  <si>
    <t>千葉県</t>
    <rPh sb="0" eb="3">
      <t>チバケン</t>
    </rPh>
    <phoneticPr fontId="31"/>
  </si>
  <si>
    <t>その他の道府県</t>
    <rPh sb="2" eb="3">
      <t>タ</t>
    </rPh>
    <rPh sb="4" eb="7">
      <t>ドウフケン</t>
    </rPh>
    <phoneticPr fontId="31"/>
  </si>
  <si>
    <t>（注1）和光市に常住する就業者・通学者は、従業地・通学地「不詳」を含む。</t>
    <rPh sb="1" eb="2">
      <t>チュウ</t>
    </rPh>
    <rPh sb="4" eb="7">
      <t>ワコウシ</t>
    </rPh>
    <rPh sb="8" eb="10">
      <t>ジョウジュウ</t>
    </rPh>
    <rPh sb="12" eb="15">
      <t>シュウギョウシャ</t>
    </rPh>
    <rPh sb="16" eb="19">
      <t>ツウガクシャ</t>
    </rPh>
    <rPh sb="21" eb="23">
      <t>ジュウギョウ</t>
    </rPh>
    <rPh sb="23" eb="24">
      <t>チ</t>
    </rPh>
    <rPh sb="25" eb="27">
      <t>ツウガク</t>
    </rPh>
    <rPh sb="27" eb="28">
      <t>チ</t>
    </rPh>
    <rPh sb="29" eb="31">
      <t>フショウ</t>
    </rPh>
    <rPh sb="33" eb="34">
      <t>フク</t>
    </rPh>
    <phoneticPr fontId="31"/>
  </si>
  <si>
    <t>（注2）他市区町村で従業・通学は、他市区町村に従業・通学で、従業地・通学地「不詳」を含む。</t>
    <rPh sb="1" eb="2">
      <t>チュウ</t>
    </rPh>
    <rPh sb="4" eb="5">
      <t>タ</t>
    </rPh>
    <rPh sb="5" eb="7">
      <t>シク</t>
    </rPh>
    <rPh sb="7" eb="9">
      <t>チョウソン</t>
    </rPh>
    <rPh sb="10" eb="12">
      <t>ジュウギョウ</t>
    </rPh>
    <rPh sb="13" eb="15">
      <t>ツウガク</t>
    </rPh>
    <rPh sb="17" eb="18">
      <t>タ</t>
    </rPh>
    <rPh sb="18" eb="20">
      <t>シク</t>
    </rPh>
    <rPh sb="20" eb="22">
      <t>チョウソン</t>
    </rPh>
    <rPh sb="23" eb="25">
      <t>ジュウギョウ</t>
    </rPh>
    <rPh sb="26" eb="28">
      <t>ツウガク</t>
    </rPh>
    <rPh sb="30" eb="32">
      <t>ジュウギョウ</t>
    </rPh>
    <rPh sb="32" eb="33">
      <t>チ</t>
    </rPh>
    <rPh sb="34" eb="36">
      <t>ツウガク</t>
    </rPh>
    <rPh sb="36" eb="37">
      <t>チ</t>
    </rPh>
    <rPh sb="38" eb="40">
      <t>フショウ</t>
    </rPh>
    <rPh sb="42" eb="43">
      <t>フク</t>
    </rPh>
    <phoneticPr fontId="31"/>
  </si>
  <si>
    <t>（注3）和光市で従業・通学する就業者・通学者は、従業地・通学地「不詳」で和光市に常住している者を含む。</t>
    <rPh sb="1" eb="2">
      <t>チュウ</t>
    </rPh>
    <rPh sb="4" eb="7">
      <t>ワコウシ</t>
    </rPh>
    <rPh sb="8" eb="10">
      <t>ジュウギョウ</t>
    </rPh>
    <rPh sb="11" eb="13">
      <t>ツウガク</t>
    </rPh>
    <rPh sb="15" eb="18">
      <t>シュウギョウシャ</t>
    </rPh>
    <rPh sb="19" eb="22">
      <t>ツウガクシャ</t>
    </rPh>
    <rPh sb="24" eb="26">
      <t>ジュウギョウ</t>
    </rPh>
    <rPh sb="26" eb="27">
      <t>チ</t>
    </rPh>
    <rPh sb="28" eb="30">
      <t>ツウガク</t>
    </rPh>
    <rPh sb="30" eb="31">
      <t>チ</t>
    </rPh>
    <rPh sb="32" eb="34">
      <t>フショウ</t>
    </rPh>
    <rPh sb="36" eb="39">
      <t>ワコウシ</t>
    </rPh>
    <rPh sb="40" eb="42">
      <t>ジョウジュウ</t>
    </rPh>
    <rPh sb="46" eb="47">
      <t>モノ</t>
    </rPh>
    <rPh sb="48" eb="49">
      <t>フク</t>
    </rPh>
    <phoneticPr fontId="31"/>
  </si>
  <si>
    <t>年度</t>
    <rPh sb="0" eb="2">
      <t>ネンド</t>
    </rPh>
    <phoneticPr fontId="31"/>
  </si>
  <si>
    <t>ミャンマー、カンボジア、カメルーン、台湾、コロンビア、キューバ、デンマーク、エストニア、フィンランド、ハンガリー、アイルランド、イタリア、ケニア、キルギス、カザフスタン、レバノン、リトアニア、メキシコ、モンゴル、モロッコ、ニュージーランド、ナイジェリア、ノルウェー、ポーランド、セネガル、スイス、トーゴ、トルコ、ウガンダ、ブルキナファソ、ウクライナ、ウズベキスタン、ベネズエラ、サモア、スロバキア、セルビア</t>
    <rPh sb="18" eb="20">
      <t>タイワン</t>
    </rPh>
    <phoneticPr fontId="35"/>
  </si>
  <si>
    <t>令和６年３月３１日</t>
    <rPh sb="0" eb="2">
      <t>レイワ</t>
    </rPh>
    <rPh sb="3" eb="4">
      <t>ネン</t>
    </rPh>
    <rPh sb="5" eb="6">
      <t>ガツ</t>
    </rPh>
    <rPh sb="8" eb="9">
      <t>ニチ</t>
    </rPh>
    <phoneticPr fontId="31"/>
  </si>
  <si>
    <t>令和6年</t>
    <rPh sb="0" eb="2">
      <t>レイワ</t>
    </rPh>
    <rPh sb="3" eb="4">
      <t>ネン</t>
    </rPh>
    <phoneticPr fontId="31"/>
  </si>
  <si>
    <t>令和６年３月３１日</t>
    <rPh sb="0" eb="2">
      <t>レイワ</t>
    </rPh>
    <rPh sb="3" eb="4">
      <t>トシ</t>
    </rPh>
    <rPh sb="5" eb="6">
      <t>ガツ</t>
    </rPh>
    <rPh sb="8" eb="9">
      <t>ニチ</t>
    </rPh>
    <phoneticPr fontId="31"/>
  </si>
  <si>
    <t>年度</t>
    <rPh sb="0" eb="2">
      <t>ネンド</t>
    </rPh>
    <phoneticPr fontId="31"/>
  </si>
  <si>
    <t>（注1）令和６年その他は、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</si>
</sst>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General&quot;年&quot;"/>
    <numFmt numFmtId="177" formatCode="#,##0.0_ "/>
    <numFmt numFmtId="178" formatCode="#,##0.0_ ;[Red]\-#,##0.0\ "/>
    <numFmt numFmtId="179" formatCode="&quot;平&quot;&quot;成&quot;General&quot;年&quot;"/>
    <numFmt numFmtId="180" formatCode="#,##0_ "/>
    <numFmt numFmtId="181" formatCode="0_ "/>
    <numFmt numFmtId="182" formatCode="#,##0;&quot;△ &quot;#,##0"/>
    <numFmt numFmtId="183" formatCode="#,##0.0;&quot;△ &quot;#,##0.0"/>
  </numFmts>
  <fonts count="37" x14ac:knownFonts="1"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1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32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32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249">
    <xf numFmtId="0" fontId="0" fillId="0" borderId="0" xfId="0"/>
    <xf numFmtId="0" fontId="20" fillId="0" borderId="0" xfId="0" applyFont="1"/>
    <xf numFmtId="0" fontId="0" fillId="24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0" xfId="28" applyBorder="1" applyAlignment="1" applyProtection="1"/>
    <xf numFmtId="0" fontId="7" fillId="0" borderId="10" xfId="28" applyBorder="1" applyAlignment="1" applyProtection="1">
      <alignment wrapText="1"/>
    </xf>
    <xf numFmtId="0" fontId="21" fillId="0" borderId="0" xfId="34" applyNumberFormat="1" applyFont="1"/>
    <xf numFmtId="0" fontId="21" fillId="0" borderId="0" xfId="34" applyNumberFormat="1" applyFont="1" applyAlignment="1">
      <alignment horizontal="center"/>
    </xf>
    <xf numFmtId="0" fontId="7" fillId="0" borderId="0" xfId="28" applyNumberFormat="1" applyAlignment="1" applyProtection="1"/>
    <xf numFmtId="0" fontId="22" fillId="0" borderId="0" xfId="34" applyNumberFormat="1" applyFont="1"/>
    <xf numFmtId="0" fontId="21" fillId="0" borderId="0" xfId="34" applyNumberFormat="1" applyFont="1" applyAlignment="1">
      <alignment horizontal="right"/>
    </xf>
    <xf numFmtId="0" fontId="21" fillId="0" borderId="10" xfId="34" applyNumberFormat="1" applyFont="1" applyBorder="1" applyAlignment="1">
      <alignment horizontal="center" vertical="center"/>
    </xf>
    <xf numFmtId="0" fontId="21" fillId="0" borderId="11" xfId="34" applyNumberFormat="1" applyFont="1" applyBorder="1" applyAlignment="1">
      <alignment horizontal="center" vertical="center"/>
    </xf>
    <xf numFmtId="0" fontId="21" fillId="0" borderId="12" xfId="34" applyNumberFormat="1" applyFont="1" applyBorder="1"/>
    <xf numFmtId="0" fontId="21" fillId="0" borderId="0" xfId="34" applyNumberFormat="1" applyFont="1" applyBorder="1" applyAlignment="1">
      <alignment horizontal="center"/>
    </xf>
    <xf numFmtId="0" fontId="21" fillId="0" borderId="13" xfId="34" applyNumberFormat="1" applyFont="1" applyBorder="1"/>
    <xf numFmtId="38" fontId="21" fillId="0" borderId="0" xfId="34" applyFont="1" applyBorder="1"/>
    <xf numFmtId="0" fontId="21" fillId="0" borderId="0" xfId="34" applyNumberFormat="1" applyFont="1" applyBorder="1"/>
    <xf numFmtId="38" fontId="21" fillId="0" borderId="0" xfId="34" applyFont="1" applyBorder="1" applyProtection="1">
      <protection locked="0"/>
    </xf>
    <xf numFmtId="38" fontId="21" fillId="0" borderId="0" xfId="34" applyFont="1" applyFill="1" applyBorder="1" applyProtection="1">
      <protection locked="0"/>
    </xf>
    <xf numFmtId="0" fontId="21" fillId="0" borderId="0" xfId="34" applyNumberFormat="1" applyFont="1" applyFill="1"/>
    <xf numFmtId="0" fontId="21" fillId="0" borderId="14" xfId="34" applyNumberFormat="1" applyFont="1" applyBorder="1"/>
    <xf numFmtId="0" fontId="21" fillId="0" borderId="14" xfId="34" applyNumberFormat="1" applyFont="1" applyBorder="1" applyAlignment="1">
      <alignment horizontal="center"/>
    </xf>
    <xf numFmtId="0" fontId="21" fillId="0" borderId="15" xfId="34" applyNumberFormat="1" applyFont="1" applyBorder="1"/>
    <xf numFmtId="38" fontId="21" fillId="0" borderId="14" xfId="34" applyFont="1" applyBorder="1"/>
    <xf numFmtId="0" fontId="24" fillId="0" borderId="0" xfId="34" applyNumberFormat="1" applyFont="1"/>
    <xf numFmtId="0" fontId="21" fillId="0" borderId="0" xfId="0" applyFont="1"/>
    <xf numFmtId="0" fontId="21" fillId="0" borderId="0" xfId="0" applyFont="1" applyAlignment="1">
      <alignment vertical="center"/>
    </xf>
    <xf numFmtId="0" fontId="25" fillId="0" borderId="0" xfId="0" applyFont="1"/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vertical="center"/>
    </xf>
    <xf numFmtId="0" fontId="21" fillId="0" borderId="12" xfId="0" applyFont="1" applyBorder="1" applyAlignment="1">
      <alignment horizontal="distributed"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horizontal="right" vertical="center"/>
    </xf>
    <xf numFmtId="0" fontId="26" fillId="0" borderId="12" xfId="0" applyFont="1" applyBorder="1" applyAlignment="1">
      <alignment horizontal="right" vertical="center"/>
    </xf>
    <xf numFmtId="0" fontId="21" fillId="0" borderId="14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176" fontId="21" fillId="0" borderId="18" xfId="0" applyNumberFormat="1" applyFont="1" applyBorder="1" applyAlignment="1">
      <alignment horizontal="right" vertical="center"/>
    </xf>
    <xf numFmtId="0" fontId="21" fillId="0" borderId="16" xfId="0" applyFont="1" applyBorder="1" applyAlignment="1">
      <alignment horizontal="distributed" vertical="center"/>
    </xf>
    <xf numFmtId="0" fontId="26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distributed" vertical="center"/>
    </xf>
    <xf numFmtId="0" fontId="21" fillId="0" borderId="13" xfId="0" applyFont="1" applyBorder="1" applyAlignment="1">
      <alignment horizontal="distributed" vertical="center"/>
    </xf>
    <xf numFmtId="0" fontId="26" fillId="0" borderId="0" xfId="0" applyFont="1" applyAlignment="1">
      <alignment horizontal="right" vertical="center"/>
    </xf>
    <xf numFmtId="3" fontId="26" fillId="0" borderId="0" xfId="0" applyNumberFormat="1" applyFont="1" applyAlignment="1" applyProtection="1">
      <alignment horizontal="right" vertical="center"/>
      <protection locked="0"/>
    </xf>
    <xf numFmtId="0" fontId="21" fillId="0" borderId="19" xfId="0" applyFont="1" applyBorder="1" applyAlignment="1">
      <alignment vertical="center"/>
    </xf>
    <xf numFmtId="0" fontId="21" fillId="0" borderId="19" xfId="0" applyFont="1" applyBorder="1" applyAlignment="1">
      <alignment horizontal="distributed" vertical="center"/>
    </xf>
    <xf numFmtId="0" fontId="21" fillId="0" borderId="20" xfId="0" applyFont="1" applyBorder="1" applyAlignment="1">
      <alignment horizontal="distributed" vertical="center"/>
    </xf>
    <xf numFmtId="38" fontId="21" fillId="0" borderId="19" xfId="34" applyFont="1" applyFill="1" applyBorder="1" applyAlignment="1">
      <alignment horizontal="right" vertical="center"/>
    </xf>
    <xf numFmtId="38" fontId="21" fillId="0" borderId="0" xfId="34" applyFont="1" applyFill="1" applyBorder="1" applyAlignment="1">
      <alignment horizontal="right" vertical="center"/>
    </xf>
    <xf numFmtId="0" fontId="27" fillId="0" borderId="0" xfId="0" applyFont="1"/>
    <xf numFmtId="49" fontId="21" fillId="0" borderId="0" xfId="0" quotePrefix="1" applyNumberFormat="1" applyFont="1" applyAlignment="1" applyProtection="1">
      <alignment horizontal="right"/>
      <protection locked="0"/>
    </xf>
    <xf numFmtId="0" fontId="21" fillId="0" borderId="1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177" fontId="21" fillId="0" borderId="13" xfId="0" applyNumberFormat="1" applyFont="1" applyBorder="1" applyAlignment="1" applyProtection="1">
      <alignment horizontal="right" vertical="center"/>
      <protection locked="0"/>
    </xf>
    <xf numFmtId="177" fontId="21" fillId="0" borderId="13" xfId="0" applyNumberFormat="1" applyFont="1" applyBorder="1" applyAlignment="1" applyProtection="1">
      <alignment vertical="center"/>
      <protection locked="0"/>
    </xf>
    <xf numFmtId="0" fontId="0" fillId="0" borderId="20" xfId="0" applyBorder="1" applyAlignment="1">
      <alignment horizontal="center" vertical="center"/>
    </xf>
    <xf numFmtId="179" fontId="21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80" fontId="21" fillId="0" borderId="22" xfId="0" applyNumberFormat="1" applyFont="1" applyBorder="1" applyAlignment="1" applyProtection="1">
      <alignment vertical="center"/>
      <protection locked="0"/>
    </xf>
    <xf numFmtId="180" fontId="21" fillId="0" borderId="12" xfId="0" applyNumberFormat="1" applyFont="1" applyBorder="1" applyAlignment="1" applyProtection="1">
      <alignment vertical="center"/>
      <protection locked="0"/>
    </xf>
    <xf numFmtId="180" fontId="21" fillId="0" borderId="0" xfId="0" applyNumberFormat="1" applyFont="1" applyAlignment="1" applyProtection="1">
      <alignment vertical="center"/>
      <protection locked="0"/>
    </xf>
    <xf numFmtId="180" fontId="21" fillId="0" borderId="21" xfId="0" applyNumberFormat="1" applyFont="1" applyBorder="1" applyAlignment="1">
      <alignment vertical="center"/>
    </xf>
    <xf numFmtId="180" fontId="21" fillId="0" borderId="0" xfId="0" applyNumberFormat="1" applyFont="1" applyAlignment="1">
      <alignment vertical="center"/>
    </xf>
    <xf numFmtId="180" fontId="21" fillId="0" borderId="21" xfId="0" quotePrefix="1" applyNumberFormat="1" applyFont="1" applyBorder="1" applyAlignment="1">
      <alignment horizontal="right" vertical="center"/>
    </xf>
    <xf numFmtId="180" fontId="21" fillId="0" borderId="0" xfId="0" quotePrefix="1" applyNumberFormat="1" applyFont="1" applyAlignment="1">
      <alignment horizontal="right" vertical="center"/>
    </xf>
    <xf numFmtId="180" fontId="21" fillId="0" borderId="0" xfId="0" applyNumberFormat="1" applyFont="1" applyAlignment="1" applyProtection="1">
      <alignment horizontal="right" vertical="center"/>
      <protection locked="0"/>
    </xf>
    <xf numFmtId="181" fontId="21" fillId="0" borderId="21" xfId="0" quotePrefix="1" applyNumberFormat="1" applyFont="1" applyBorder="1" applyAlignment="1" applyProtection="1">
      <alignment horizontal="right" vertical="center"/>
      <protection locked="0"/>
    </xf>
    <xf numFmtId="181" fontId="21" fillId="0" borderId="0" xfId="0" quotePrefix="1" applyNumberFormat="1" applyFont="1" applyAlignment="1" applyProtection="1">
      <alignment horizontal="right" vertical="center"/>
      <protection locked="0"/>
    </xf>
    <xf numFmtId="0" fontId="21" fillId="0" borderId="15" xfId="0" applyFont="1" applyBorder="1" applyAlignment="1">
      <alignment horizontal="distributed" vertical="center"/>
    </xf>
    <xf numFmtId="180" fontId="21" fillId="0" borderId="23" xfId="0" applyNumberFormat="1" applyFont="1" applyBorder="1" applyAlignment="1">
      <alignment vertical="center"/>
    </xf>
    <xf numFmtId="180" fontId="21" fillId="0" borderId="14" xfId="0" applyNumberFormat="1" applyFont="1" applyBorder="1" applyAlignment="1">
      <alignment vertical="center"/>
    </xf>
    <xf numFmtId="180" fontId="21" fillId="0" borderId="0" xfId="0" applyNumberFormat="1" applyFont="1"/>
    <xf numFmtId="58" fontId="21" fillId="0" borderId="14" xfId="0" applyNumberFormat="1" applyFont="1" applyBorder="1"/>
    <xf numFmtId="56" fontId="21" fillId="0" borderId="14" xfId="0" quotePrefix="1" applyNumberFormat="1" applyFont="1" applyBorder="1" applyAlignment="1">
      <alignment horizontal="right"/>
    </xf>
    <xf numFmtId="0" fontId="21" fillId="0" borderId="10" xfId="0" applyFont="1" applyBorder="1" applyAlignment="1">
      <alignment horizontal="distributed" vertical="center"/>
    </xf>
    <xf numFmtId="38" fontId="21" fillId="0" borderId="13" xfId="34" applyFont="1" applyFill="1" applyBorder="1" applyAlignment="1">
      <alignment horizontal="center" vertical="center"/>
    </xf>
    <xf numFmtId="38" fontId="21" fillId="0" borderId="0" xfId="34" applyFont="1" applyFill="1" applyBorder="1" applyAlignment="1">
      <alignment vertical="center"/>
    </xf>
    <xf numFmtId="3" fontId="21" fillId="0" borderId="0" xfId="0" applyNumberFormat="1" applyFont="1" applyAlignment="1">
      <alignment vertical="center"/>
    </xf>
    <xf numFmtId="2" fontId="21" fillId="0" borderId="0" xfId="0" applyNumberFormat="1" applyFont="1" applyAlignment="1">
      <alignment vertical="center"/>
    </xf>
    <xf numFmtId="38" fontId="21" fillId="0" borderId="15" xfId="34" applyFont="1" applyFill="1" applyBorder="1" applyAlignment="1">
      <alignment horizontal="center" vertical="center"/>
    </xf>
    <xf numFmtId="38" fontId="21" fillId="0" borderId="12" xfId="34" applyFont="1" applyFill="1" applyBorder="1"/>
    <xf numFmtId="0" fontId="21" fillId="0" borderId="10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3" xfId="0" applyFont="1" applyBorder="1" applyAlignment="1">
      <alignment vertical="center"/>
    </xf>
    <xf numFmtId="182" fontId="21" fillId="0" borderId="13" xfId="0" applyNumberFormat="1" applyFont="1" applyBorder="1" applyAlignment="1">
      <alignment vertical="center"/>
    </xf>
    <xf numFmtId="182" fontId="21" fillId="0" borderId="21" xfId="0" applyNumberFormat="1" applyFont="1" applyBorder="1" applyAlignment="1">
      <alignment vertical="center"/>
    </xf>
    <xf numFmtId="182" fontId="21" fillId="0" borderId="0" xfId="0" applyNumberFormat="1" applyFont="1" applyAlignment="1">
      <alignment vertical="center"/>
    </xf>
    <xf numFmtId="182" fontId="21" fillId="0" borderId="24" xfId="0" applyNumberFormat="1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182" fontId="25" fillId="0" borderId="0" xfId="0" applyNumberFormat="1" applyFont="1" applyAlignment="1">
      <alignment horizontal="left"/>
    </xf>
    <xf numFmtId="182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13" xfId="0" applyFont="1" applyBorder="1"/>
    <xf numFmtId="0" fontId="21" fillId="0" borderId="24" xfId="0" applyFont="1" applyBorder="1"/>
    <xf numFmtId="0" fontId="21" fillId="0" borderId="13" xfId="0" applyFont="1" applyBorder="1" applyAlignment="1">
      <alignment horizontal="right"/>
    </xf>
    <xf numFmtId="0" fontId="21" fillId="0" borderId="21" xfId="0" applyFont="1" applyBorder="1" applyAlignment="1">
      <alignment horizontal="right" wrapText="1"/>
    </xf>
    <xf numFmtId="180" fontId="21" fillId="0" borderId="24" xfId="0" applyNumberFormat="1" applyFont="1" applyBorder="1" applyAlignment="1">
      <alignment vertical="center"/>
    </xf>
    <xf numFmtId="180" fontId="21" fillId="0" borderId="13" xfId="0" applyNumberFormat="1" applyFont="1" applyBorder="1" applyAlignment="1">
      <alignment vertical="center"/>
    </xf>
    <xf numFmtId="183" fontId="21" fillId="0" borderId="0" xfId="0" applyNumberFormat="1" applyFont="1" applyAlignment="1">
      <alignment vertical="center"/>
    </xf>
    <xf numFmtId="183" fontId="21" fillId="0" borderId="13" xfId="0" applyNumberFormat="1" applyFont="1" applyBorder="1" applyAlignment="1">
      <alignment vertical="center"/>
    </xf>
    <xf numFmtId="177" fontId="21" fillId="0" borderId="21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83" fontId="21" fillId="0" borderId="21" xfId="0" applyNumberFormat="1" applyFont="1" applyBorder="1" applyAlignment="1">
      <alignment vertical="center"/>
    </xf>
    <xf numFmtId="0" fontId="21" fillId="0" borderId="14" xfId="0" applyFont="1" applyBorder="1" applyAlignment="1">
      <alignment horizontal="right" vertical="center"/>
    </xf>
    <xf numFmtId="183" fontId="21" fillId="0" borderId="23" xfId="0" applyNumberFormat="1" applyFont="1" applyBorder="1" applyAlignment="1">
      <alignment vertical="center"/>
    </xf>
    <xf numFmtId="177" fontId="21" fillId="0" borderId="23" xfId="0" applyNumberFormat="1" applyFont="1" applyBorder="1" applyAlignment="1">
      <alignment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wrapText="1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3" xfId="0" applyFont="1" applyBorder="1" applyAlignment="1">
      <alignment vertical="center" shrinkToFit="1"/>
    </xf>
    <xf numFmtId="38" fontId="0" fillId="0" borderId="0" xfId="34" applyFont="1" applyBorder="1" applyAlignment="1">
      <alignment horizontal="right" vertical="center"/>
    </xf>
    <xf numFmtId="38" fontId="0" fillId="0" borderId="0" xfId="34" applyFont="1" applyFill="1" applyBorder="1" applyAlignment="1">
      <alignment horizontal="right" vertical="center"/>
    </xf>
    <xf numFmtId="0" fontId="0" fillId="0" borderId="13" xfId="0" applyBorder="1" applyAlignment="1">
      <alignment horizontal="left" vertical="center" shrinkToFit="1"/>
    </xf>
    <xf numFmtId="38" fontId="0" fillId="0" borderId="0" xfId="0" applyNumberFormat="1"/>
    <xf numFmtId="0" fontId="29" fillId="0" borderId="13" xfId="0" applyFont="1" applyBorder="1" applyAlignment="1">
      <alignment horizontal="left" vertical="center" shrinkToFit="1"/>
    </xf>
    <xf numFmtId="3" fontId="0" fillId="0" borderId="0" xfId="0" applyNumberFormat="1" applyAlignment="1">
      <alignment horizontal="right" vertical="center"/>
    </xf>
    <xf numFmtId="38" fontId="0" fillId="0" borderId="0" xfId="34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0" fillId="0" borderId="0" xfId="34" applyFont="1" applyAlignment="1">
      <alignment vertical="center"/>
    </xf>
    <xf numFmtId="0" fontId="1" fillId="0" borderId="15" xfId="0" applyFont="1" applyBorder="1" applyAlignment="1">
      <alignment vertical="center" shrinkToFit="1"/>
    </xf>
    <xf numFmtId="38" fontId="0" fillId="0" borderId="14" xfId="34" applyFont="1" applyBorder="1" applyAlignment="1">
      <alignment horizontal="right" vertical="center"/>
    </xf>
    <xf numFmtId="38" fontId="0" fillId="0" borderId="14" xfId="34" applyFont="1" applyFill="1" applyBorder="1" applyAlignment="1">
      <alignment horizontal="right" vertical="center"/>
    </xf>
    <xf numFmtId="0" fontId="24" fillId="0" borderId="0" xfId="0" applyFont="1"/>
    <xf numFmtId="0" fontId="22" fillId="0" borderId="0" xfId="0" applyFont="1"/>
    <xf numFmtId="0" fontId="0" fillId="0" borderId="16" xfId="0" applyBorder="1" applyAlignment="1">
      <alignment vertical="center"/>
    </xf>
    <xf numFmtId="38" fontId="0" fillId="0" borderId="13" xfId="34" applyFont="1" applyFill="1" applyBorder="1" applyAlignment="1">
      <alignment horizontal="right" vertical="center"/>
    </xf>
    <xf numFmtId="0" fontId="1" fillId="0" borderId="2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21" xfId="0" applyBorder="1" applyAlignment="1">
      <alignment vertical="center"/>
    </xf>
    <xf numFmtId="0" fontId="0" fillId="0" borderId="13" xfId="0" applyBorder="1" applyAlignment="1">
      <alignment horizontal="distributed" vertical="center" wrapText="1"/>
    </xf>
    <xf numFmtId="38" fontId="0" fillId="0" borderId="0" xfId="0" applyNumberFormat="1" applyAlignment="1">
      <alignment vertical="center"/>
    </xf>
    <xf numFmtId="38" fontId="0" fillId="0" borderId="21" xfId="34" applyFont="1" applyFill="1" applyBorder="1" applyAlignment="1">
      <alignment horizontal="right" vertical="center"/>
    </xf>
    <xf numFmtId="38" fontId="0" fillId="0" borderId="0" xfId="34" applyFont="1" applyFill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distributed" vertical="center"/>
    </xf>
    <xf numFmtId="38" fontId="0" fillId="0" borderId="15" xfId="34" applyFont="1" applyFill="1" applyBorder="1" applyAlignment="1">
      <alignment horizontal="right" vertical="center"/>
    </xf>
    <xf numFmtId="0" fontId="0" fillId="0" borderId="23" xfId="0" applyBorder="1" applyAlignment="1">
      <alignment vertical="center"/>
    </xf>
    <xf numFmtId="38" fontId="33" fillId="0" borderId="0" xfId="34" applyFont="1" applyFill="1" applyBorder="1" applyProtection="1">
      <protection locked="0"/>
    </xf>
    <xf numFmtId="0" fontId="26" fillId="0" borderId="25" xfId="0" applyFont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38" fontId="33" fillId="0" borderId="0" xfId="34" applyFont="1" applyFill="1" applyAlignment="1">
      <alignment horizontal="right" vertical="center"/>
    </xf>
    <xf numFmtId="38" fontId="33" fillId="0" borderId="0" xfId="34" applyFont="1" applyFill="1" applyAlignment="1" applyProtection="1">
      <alignment horizontal="right" vertical="center"/>
      <protection locked="0"/>
    </xf>
    <xf numFmtId="38" fontId="33" fillId="0" borderId="21" xfId="34" applyFont="1" applyFill="1" applyBorder="1" applyAlignment="1">
      <alignment vertical="center"/>
    </xf>
    <xf numFmtId="38" fontId="33" fillId="0" borderId="21" xfId="34" applyFont="1" applyFill="1" applyBorder="1" applyAlignment="1">
      <alignment horizontal="right" vertical="center"/>
    </xf>
    <xf numFmtId="178" fontId="21" fillId="0" borderId="20" xfId="34" applyNumberFormat="1" applyFont="1" applyFill="1" applyBorder="1" applyAlignment="1">
      <alignment vertical="center"/>
    </xf>
    <xf numFmtId="38" fontId="33" fillId="0" borderId="26" xfId="34" applyFont="1" applyFill="1" applyBorder="1" applyAlignment="1">
      <alignment horizontal="right" vertical="center"/>
    </xf>
    <xf numFmtId="38" fontId="33" fillId="0" borderId="19" xfId="34" applyFont="1" applyFill="1" applyBorder="1" applyAlignment="1">
      <alignment horizontal="right" vertical="center"/>
    </xf>
    <xf numFmtId="38" fontId="33" fillId="0" borderId="20" xfId="34" applyFont="1" applyFill="1" applyBorder="1" applyAlignment="1">
      <alignment horizontal="right" vertical="center"/>
    </xf>
    <xf numFmtId="38" fontId="33" fillId="0" borderId="11" xfId="34" applyFont="1" applyFill="1" applyBorder="1" applyAlignment="1">
      <alignment vertical="center"/>
    </xf>
    <xf numFmtId="180" fontId="33" fillId="0" borderId="22" xfId="0" applyNumberFormat="1" applyFont="1" applyBorder="1" applyAlignment="1" applyProtection="1">
      <alignment vertical="center"/>
      <protection locked="0"/>
    </xf>
    <xf numFmtId="180" fontId="33" fillId="0" borderId="12" xfId="0" applyNumberFormat="1" applyFont="1" applyBorder="1" applyAlignment="1" applyProtection="1">
      <alignment vertical="center"/>
      <protection locked="0"/>
    </xf>
    <xf numFmtId="180" fontId="33" fillId="0" borderId="21" xfId="0" applyNumberFormat="1" applyFont="1" applyBorder="1" applyAlignment="1">
      <alignment vertical="center"/>
    </xf>
    <xf numFmtId="180" fontId="33" fillId="0" borderId="0" xfId="0" applyNumberFormat="1" applyFont="1" applyAlignment="1">
      <alignment vertical="center"/>
    </xf>
    <xf numFmtId="180" fontId="33" fillId="0" borderId="21" xfId="0" quotePrefix="1" applyNumberFormat="1" applyFont="1" applyBorder="1" applyAlignment="1">
      <alignment horizontal="right" vertical="center"/>
    </xf>
    <xf numFmtId="180" fontId="33" fillId="0" borderId="0" xfId="0" quotePrefix="1" applyNumberFormat="1" applyFont="1" applyAlignment="1">
      <alignment horizontal="right" vertical="center"/>
    </xf>
    <xf numFmtId="181" fontId="33" fillId="0" borderId="21" xfId="0" quotePrefix="1" applyNumberFormat="1" applyFont="1" applyBorder="1" applyAlignment="1" applyProtection="1">
      <alignment horizontal="right" vertical="center"/>
      <protection locked="0"/>
    </xf>
    <xf numFmtId="181" fontId="33" fillId="0" borderId="0" xfId="0" quotePrefix="1" applyNumberFormat="1" applyFont="1" applyAlignment="1" applyProtection="1">
      <alignment horizontal="right" vertical="center"/>
      <protection locked="0"/>
    </xf>
    <xf numFmtId="180" fontId="33" fillId="0" borderId="23" xfId="0" applyNumberFormat="1" applyFont="1" applyBorder="1" applyAlignment="1">
      <alignment vertical="center"/>
    </xf>
    <xf numFmtId="180" fontId="33" fillId="0" borderId="14" xfId="0" applyNumberFormat="1" applyFont="1" applyBorder="1" applyAlignment="1">
      <alignment vertical="center"/>
    </xf>
    <xf numFmtId="38" fontId="33" fillId="0" borderId="24" xfId="34" applyFont="1" applyFill="1" applyBorder="1" applyAlignment="1">
      <alignment horizontal="center" vertical="center"/>
    </xf>
    <xf numFmtId="38" fontId="33" fillId="0" borderId="18" xfId="34" applyFont="1" applyFill="1" applyBorder="1" applyAlignment="1">
      <alignment horizontal="center" vertical="center"/>
    </xf>
    <xf numFmtId="0" fontId="33" fillId="0" borderId="14" xfId="0" applyFont="1" applyBorder="1" applyAlignment="1">
      <alignment vertical="center"/>
    </xf>
    <xf numFmtId="182" fontId="33" fillId="0" borderId="14" xfId="0" applyNumberFormat="1" applyFont="1" applyBorder="1" applyAlignment="1">
      <alignment vertical="center"/>
    </xf>
    <xf numFmtId="0" fontId="33" fillId="0" borderId="18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0" fontId="21" fillId="0" borderId="0" xfId="34" applyNumberFormat="1" applyFont="1" applyFill="1" applyBorder="1"/>
    <xf numFmtId="0" fontId="21" fillId="0" borderId="0" xfId="34" applyNumberFormat="1" applyFont="1" applyFill="1" applyBorder="1" applyAlignment="1">
      <alignment horizontal="center"/>
    </xf>
    <xf numFmtId="0" fontId="21" fillId="0" borderId="13" xfId="34" applyNumberFormat="1" applyFont="1" applyFill="1" applyBorder="1"/>
    <xf numFmtId="38" fontId="33" fillId="0" borderId="0" xfId="34" applyFont="1" applyFill="1" applyBorder="1" applyAlignment="1">
      <alignment vertical="center"/>
    </xf>
    <xf numFmtId="38" fontId="33" fillId="0" borderId="0" xfId="34" applyFont="1" applyFill="1" applyBorder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38" fontId="33" fillId="0" borderId="0" xfId="34" applyFont="1" applyFill="1" applyBorder="1" applyAlignment="1" applyProtection="1">
      <alignment horizontal="right" vertical="center"/>
      <protection locked="0"/>
    </xf>
    <xf numFmtId="38" fontId="33" fillId="0" borderId="14" xfId="34" applyFont="1" applyFill="1" applyBorder="1" applyAlignment="1" applyProtection="1">
      <alignment vertical="center"/>
      <protection locked="0"/>
    </xf>
    <xf numFmtId="38" fontId="33" fillId="0" borderId="27" xfId="34" applyFont="1" applyFill="1" applyBorder="1" applyAlignment="1">
      <alignment vertical="center"/>
    </xf>
    <xf numFmtId="38" fontId="33" fillId="0" borderId="14" xfId="34" applyFont="1" applyFill="1" applyBorder="1" applyAlignment="1" applyProtection="1">
      <alignment horizontal="right" vertical="center"/>
      <protection locked="0"/>
    </xf>
    <xf numFmtId="0" fontId="26" fillId="0" borderId="0" xfId="0" applyFont="1"/>
    <xf numFmtId="0" fontId="34" fillId="0" borderId="0" xfId="0" applyFont="1"/>
    <xf numFmtId="0" fontId="36" fillId="0" borderId="0" xfId="0" applyFont="1"/>
    <xf numFmtId="0" fontId="33" fillId="0" borderId="0" xfId="0" applyFont="1"/>
    <xf numFmtId="0" fontId="34" fillId="0" borderId="0" xfId="0" applyFont="1" applyAlignment="1" applyProtection="1">
      <alignment horizontal="right" vertical="center"/>
      <protection locked="0"/>
    </xf>
    <xf numFmtId="38" fontId="33" fillId="0" borderId="0" xfId="0" applyNumberFormat="1" applyFont="1" applyAlignment="1">
      <alignment horizontal="right" vertical="center"/>
    </xf>
    <xf numFmtId="182" fontId="21" fillId="0" borderId="15" xfId="0" applyNumberFormat="1" applyFont="1" applyBorder="1" applyAlignment="1">
      <alignment vertical="center"/>
    </xf>
    <xf numFmtId="183" fontId="21" fillId="0" borderId="15" xfId="0" applyNumberFormat="1" applyFont="1" applyBorder="1" applyAlignment="1">
      <alignment vertical="center"/>
    </xf>
    <xf numFmtId="38" fontId="0" fillId="0" borderId="23" xfId="34" applyFont="1" applyFill="1" applyBorder="1" applyAlignment="1">
      <alignment horizontal="right" vertical="center"/>
    </xf>
    <xf numFmtId="0" fontId="21" fillId="0" borderId="12" xfId="34" applyNumberFormat="1" applyFont="1" applyBorder="1" applyAlignment="1">
      <alignment horizontal="center" vertical="center"/>
    </xf>
    <xf numFmtId="0" fontId="21" fillId="0" borderId="12" xfId="0" applyFont="1" applyBorder="1"/>
    <xf numFmtId="0" fontId="21" fillId="0" borderId="16" xfId="0" applyFont="1" applyBorder="1"/>
    <xf numFmtId="0" fontId="21" fillId="0" borderId="0" xfId="0" applyFont="1"/>
    <xf numFmtId="0" fontId="21" fillId="0" borderId="13" xfId="0" applyFont="1" applyBorder="1"/>
    <xf numFmtId="0" fontId="21" fillId="0" borderId="14" xfId="0" applyFont="1" applyBorder="1"/>
    <xf numFmtId="0" fontId="21" fillId="0" borderId="15" xfId="0" applyFont="1" applyBorder="1"/>
    <xf numFmtId="0" fontId="21" fillId="0" borderId="10" xfId="34" applyNumberFormat="1" applyFont="1" applyBorder="1" applyAlignment="1">
      <alignment horizontal="center" vertical="center" wrapText="1"/>
    </xf>
    <xf numFmtId="0" fontId="21" fillId="0" borderId="10" xfId="34" applyNumberFormat="1" applyFont="1" applyBorder="1" applyAlignment="1">
      <alignment horizontal="center" vertical="center"/>
    </xf>
    <xf numFmtId="0" fontId="21" fillId="0" borderId="11" xfId="34" applyNumberFormat="1" applyFont="1" applyBorder="1" applyAlignment="1">
      <alignment horizontal="center" vertical="center"/>
    </xf>
    <xf numFmtId="0" fontId="23" fillId="0" borderId="10" xfId="34" applyNumberFormat="1" applyFont="1" applyBorder="1" applyAlignment="1">
      <alignment horizontal="center" vertical="center" wrapText="1"/>
    </xf>
    <xf numFmtId="0" fontId="23" fillId="0" borderId="10" xfId="34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distributed" vertical="center"/>
    </xf>
    <xf numFmtId="0" fontId="21" fillId="0" borderId="14" xfId="0" applyFont="1" applyBorder="1" applyAlignment="1">
      <alignment horizontal="distributed" vertical="center"/>
    </xf>
    <xf numFmtId="0" fontId="33" fillId="0" borderId="0" xfId="0" applyFont="1" applyAlignment="1">
      <alignment horizontal="left" vertical="top" wrapText="1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179" fontId="21" fillId="0" borderId="11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9" fontId="21" fillId="0" borderId="20" xfId="0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0" xfId="0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21" xfId="0" applyFont="1" applyBorder="1" applyAlignment="1">
      <alignment vertical="center" wrapText="1"/>
    </xf>
    <xf numFmtId="0" fontId="0" fillId="0" borderId="0" xfId="0" applyAlignment="1">
      <alignment horizontal="distributed"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0" xfId="0" applyFont="1" applyAlignment="1">
      <alignment vertical="center"/>
    </xf>
    <xf numFmtId="58" fontId="0" fillId="0" borderId="14" xfId="0" quotePrefix="1" applyNumberFormat="1" applyBorder="1" applyAlignment="1">
      <alignment horizontal="right"/>
    </xf>
    <xf numFmtId="0" fontId="0" fillId="0" borderId="2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7" fontId="21" fillId="0" borderId="21" xfId="0" applyNumberFormat="1" applyFont="1" applyFill="1" applyBorder="1" applyAlignment="1" applyProtection="1">
      <alignment vertical="center"/>
      <protection locked="0"/>
    </xf>
    <xf numFmtId="177" fontId="21" fillId="0" borderId="0" xfId="0" applyNumberFormat="1" applyFont="1" applyFill="1" applyAlignment="1" applyProtection="1">
      <alignment horizontal="right" vertical="center"/>
      <protection locked="0"/>
    </xf>
    <xf numFmtId="178" fontId="21" fillId="0" borderId="19" xfId="34" applyNumberFormat="1" applyFont="1" applyFill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C795C-97AD-4AEA-A8F1-536E1C375DCF}">
  <sheetPr codeName="Sheet3"/>
  <dimension ref="A2:B13"/>
  <sheetViews>
    <sheetView showGridLines="0" tabSelected="1" zoomScaleNormal="100" workbookViewId="0">
      <selection activeCell="A2" sqref="A2"/>
    </sheetView>
  </sheetViews>
  <sheetFormatPr defaultRowHeight="14.4" x14ac:dyDescent="0.2"/>
  <cols>
    <col min="2" max="2" width="38.5" customWidth="1"/>
  </cols>
  <sheetData>
    <row r="2" spans="1:2" ht="19.2" x14ac:dyDescent="0.25">
      <c r="A2" s="1" t="s">
        <v>7</v>
      </c>
    </row>
    <row r="4" spans="1:2" x14ac:dyDescent="0.2">
      <c r="A4" s="2" t="s">
        <v>17</v>
      </c>
      <c r="B4" s="2" t="s">
        <v>4</v>
      </c>
    </row>
    <row r="5" spans="1:2" x14ac:dyDescent="0.2">
      <c r="A5" s="3" t="s">
        <v>19</v>
      </c>
      <c r="B5" s="4" t="s">
        <v>13</v>
      </c>
    </row>
    <row r="6" spans="1:2" x14ac:dyDescent="0.2">
      <c r="A6" s="3" t="s">
        <v>22</v>
      </c>
      <c r="B6" s="4" t="s">
        <v>9</v>
      </c>
    </row>
    <row r="7" spans="1:2" x14ac:dyDescent="0.2">
      <c r="A7" s="3" t="s">
        <v>1</v>
      </c>
      <c r="B7" s="4" t="s">
        <v>24</v>
      </c>
    </row>
    <row r="8" spans="1:2" x14ac:dyDescent="0.2">
      <c r="A8" s="3" t="s">
        <v>26</v>
      </c>
      <c r="B8" s="4" t="s">
        <v>32</v>
      </c>
    </row>
    <row r="9" spans="1:2" x14ac:dyDescent="0.2">
      <c r="A9" s="3" t="s">
        <v>16</v>
      </c>
      <c r="B9" s="4" t="s">
        <v>35</v>
      </c>
    </row>
    <row r="10" spans="1:2" x14ac:dyDescent="0.2">
      <c r="A10" s="3" t="s">
        <v>23</v>
      </c>
      <c r="B10" s="4" t="s">
        <v>40</v>
      </c>
    </row>
    <row r="11" spans="1:2" x14ac:dyDescent="0.2">
      <c r="A11" s="3" t="s">
        <v>18</v>
      </c>
      <c r="B11" s="4" t="s">
        <v>42</v>
      </c>
    </row>
    <row r="12" spans="1:2" x14ac:dyDescent="0.2">
      <c r="A12" s="3" t="s">
        <v>44</v>
      </c>
      <c r="B12" s="4" t="s">
        <v>46</v>
      </c>
    </row>
    <row r="13" spans="1:2" ht="28.8" x14ac:dyDescent="0.2">
      <c r="A13" s="3" t="s">
        <v>39</v>
      </c>
      <c r="B13" s="5" t="s">
        <v>49</v>
      </c>
    </row>
  </sheetData>
  <phoneticPr fontId="30" type="Hiragana"/>
  <hyperlinks>
    <hyperlink ref="B5" location="表１!B2" display="人口の推移" xr:uid="{9F15B349-792A-43B5-A405-73BB3A05DAA2}"/>
    <hyperlink ref="B6" location="表２!B2" display="国籍別外国人人口" xr:uid="{1AB1915A-072F-40D1-A07F-8EF8C159E0C0}"/>
    <hyperlink ref="B7" location="表３!B2" display="町（丁）字別面積及び総人口" xr:uid="{FD8A5312-C4AA-4372-8009-546F3A52B5FE}"/>
    <hyperlink ref="B8" location="表４!B2" display="町（丁）字別住民基本台帳人口の推移" xr:uid="{20EEDC92-2063-45E5-B8C7-5956DBBF17B2}"/>
    <hyperlink ref="B9" location="表５!B2" display="年齢・男女別住民基本台帳人口" xr:uid="{F5B727B8-3D11-4163-8C52-F9EE322985E7}"/>
    <hyperlink ref="B12" location="表８!B2" display="産業別１５歳以上就業者数" xr:uid="{5FB08993-FDF3-4A76-940D-30E3A4421B2D}"/>
    <hyperlink ref="B13" location="表９!B2" display="常住地及び従業地・通学地による１５歳以上就業者数及び通学者数" xr:uid="{7D7C6C3F-714A-43D6-805D-BF2C36ACAADB}"/>
    <hyperlink ref="B10" location="'表６,表７'!B2" display="'表６,表７'!B2" xr:uid="{B6094828-B7CF-4A5D-B1FA-7CA553B1A46D}"/>
    <hyperlink ref="B11" location="'表６,表７'!B20" display="'表６,表７'!B20" xr:uid="{88497165-5ADF-46D8-A6C2-05B6DAE766A8}"/>
  </hyperlinks>
  <pageMargins left="0.78740157480314954" right="0.78740157480314954" top="0.98425196850393704" bottom="0.98425196850393704" header="0.51181102362204722" footer="0.51181102362204722"/>
  <pageSetup paperSize="0" scale="0" firstPageNumber="0" orientation="portrait" usePrinterDefaults="0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AD5C2-21AB-420B-99AA-6761E7F425FE}">
  <sheetPr codeName="Sheet6">
    <tabColor theme="5" tint="0.39997558519241921"/>
    <pageSetUpPr fitToPage="1"/>
  </sheetPr>
  <dimension ref="A1:Q31"/>
  <sheetViews>
    <sheetView showGridLines="0" zoomScale="80" zoomScaleNormal="80" zoomScaleSheetLayoutView="100" workbookViewId="0">
      <selection activeCell="B2" sqref="B2"/>
    </sheetView>
  </sheetViews>
  <sheetFormatPr defaultColWidth="9" defaultRowHeight="12" x14ac:dyDescent="0.15"/>
  <cols>
    <col min="1" max="1" width="10.59765625" style="6" customWidth="1"/>
    <col min="2" max="2" width="4.59765625" style="6" customWidth="1"/>
    <col min="3" max="3" width="2.59765625" style="7" customWidth="1"/>
    <col min="4" max="4" width="4.59765625" style="6" customWidth="1"/>
    <col min="5" max="5" width="7.69921875" style="6" customWidth="1"/>
    <col min="6" max="16" width="7.19921875" style="6" customWidth="1"/>
    <col min="17" max="17" width="9" style="6" bestFit="1"/>
    <col min="18" max="16384" width="9" style="6"/>
  </cols>
  <sheetData>
    <row r="1" spans="1:16" ht="15.9" customHeight="1" x14ac:dyDescent="0.2">
      <c r="A1" s="8" t="s">
        <v>51</v>
      </c>
    </row>
    <row r="2" spans="1:16" ht="22.5" customHeight="1" x14ac:dyDescent="0.25">
      <c r="B2" s="9" t="s">
        <v>45</v>
      </c>
    </row>
    <row r="3" spans="1:16" ht="12" customHeight="1" x14ac:dyDescent="0.15">
      <c r="P3" s="10" t="s">
        <v>38</v>
      </c>
    </row>
    <row r="4" spans="1:16" x14ac:dyDescent="0.15">
      <c r="B4" s="193" t="s">
        <v>53</v>
      </c>
      <c r="C4" s="194"/>
      <c r="D4" s="195"/>
      <c r="E4" s="200" t="s">
        <v>58</v>
      </c>
      <c r="F4" s="201"/>
      <c r="G4" s="201"/>
      <c r="H4" s="201" t="s">
        <v>47</v>
      </c>
      <c r="I4" s="201"/>
      <c r="J4" s="201"/>
      <c r="K4" s="201"/>
      <c r="L4" s="201"/>
      <c r="M4" s="201"/>
      <c r="N4" s="201"/>
      <c r="O4" s="201"/>
      <c r="P4" s="202"/>
    </row>
    <row r="5" spans="1:16" ht="22.5" customHeight="1" x14ac:dyDescent="0.15">
      <c r="B5" s="196"/>
      <c r="C5" s="196"/>
      <c r="D5" s="197"/>
      <c r="E5" s="203" t="s">
        <v>60</v>
      </c>
      <c r="F5" s="203" t="s">
        <v>61</v>
      </c>
      <c r="G5" s="204" t="s">
        <v>15</v>
      </c>
      <c r="H5" s="201" t="s">
        <v>63</v>
      </c>
      <c r="I5" s="201"/>
      <c r="J5" s="201"/>
      <c r="K5" s="201" t="s">
        <v>25</v>
      </c>
      <c r="L5" s="201"/>
      <c r="M5" s="201"/>
      <c r="N5" s="201" t="s">
        <v>6</v>
      </c>
      <c r="O5" s="201"/>
      <c r="P5" s="202"/>
    </row>
    <row r="6" spans="1:16" ht="22.5" customHeight="1" x14ac:dyDescent="0.15">
      <c r="B6" s="198"/>
      <c r="C6" s="198"/>
      <c r="D6" s="199"/>
      <c r="E6" s="204"/>
      <c r="F6" s="204"/>
      <c r="G6" s="204"/>
      <c r="H6" s="11" t="s">
        <v>54</v>
      </c>
      <c r="I6" s="11" t="s">
        <v>56</v>
      </c>
      <c r="J6" s="11" t="s">
        <v>62</v>
      </c>
      <c r="K6" s="11" t="s">
        <v>54</v>
      </c>
      <c r="L6" s="11" t="s">
        <v>56</v>
      </c>
      <c r="M6" s="11" t="s">
        <v>62</v>
      </c>
      <c r="N6" s="11" t="s">
        <v>54</v>
      </c>
      <c r="O6" s="11" t="s">
        <v>56</v>
      </c>
      <c r="P6" s="12" t="s">
        <v>62</v>
      </c>
    </row>
    <row r="7" spans="1:16" ht="33.75" customHeight="1" x14ac:dyDescent="0.15">
      <c r="B7" s="13" t="s">
        <v>65</v>
      </c>
      <c r="C7" s="14">
        <v>16</v>
      </c>
      <c r="D7" s="15" t="s">
        <v>251</v>
      </c>
      <c r="E7" s="16">
        <v>31101</v>
      </c>
      <c r="F7" s="16">
        <v>694</v>
      </c>
      <c r="G7" s="16">
        <f>SUM(E7:F7)</f>
        <v>31795</v>
      </c>
      <c r="H7" s="16">
        <f>SUM(I7:J7)</f>
        <v>70358</v>
      </c>
      <c r="I7" s="16">
        <v>36454</v>
      </c>
      <c r="J7" s="16">
        <v>33904</v>
      </c>
      <c r="K7" s="16">
        <f>SUM(L7:M7)</f>
        <v>1286</v>
      </c>
      <c r="L7" s="16">
        <v>630</v>
      </c>
      <c r="M7" s="16">
        <v>656</v>
      </c>
      <c r="N7" s="16">
        <f>SUM(O7:P7)</f>
        <v>71644</v>
      </c>
      <c r="O7" s="16">
        <v>37084</v>
      </c>
      <c r="P7" s="16">
        <v>34560</v>
      </c>
    </row>
    <row r="8" spans="1:16" ht="18" customHeight="1" x14ac:dyDescent="0.15">
      <c r="B8" s="17"/>
      <c r="C8" s="14">
        <v>17</v>
      </c>
      <c r="D8" s="15"/>
      <c r="E8" s="16">
        <v>31816</v>
      </c>
      <c r="F8" s="16">
        <v>669</v>
      </c>
      <c r="G8" s="16">
        <f t="shared" ref="G8:G26" si="0">SUM(E8:F8)</f>
        <v>32485</v>
      </c>
      <c r="H8" s="16">
        <f t="shared" ref="H8:H27" si="1">SUM(I8:J8)</f>
        <v>71357</v>
      </c>
      <c r="I8" s="16">
        <v>36989</v>
      </c>
      <c r="J8" s="16">
        <v>34368</v>
      </c>
      <c r="K8" s="16">
        <f t="shared" ref="K8:K27" si="2">SUM(L8:M8)</f>
        <v>1267</v>
      </c>
      <c r="L8" s="16">
        <v>626</v>
      </c>
      <c r="M8" s="16">
        <v>641</v>
      </c>
      <c r="N8" s="16">
        <f t="shared" ref="N8:N27" si="3">SUM(O8:P8)</f>
        <v>72624</v>
      </c>
      <c r="O8" s="16">
        <v>37615</v>
      </c>
      <c r="P8" s="16">
        <v>35009</v>
      </c>
    </row>
    <row r="9" spans="1:16" ht="18" customHeight="1" x14ac:dyDescent="0.15">
      <c r="B9" s="17"/>
      <c r="C9" s="14">
        <v>18</v>
      </c>
      <c r="D9" s="15"/>
      <c r="E9" s="16">
        <v>32792</v>
      </c>
      <c r="F9" s="16">
        <v>725</v>
      </c>
      <c r="G9" s="16">
        <f t="shared" si="0"/>
        <v>33517</v>
      </c>
      <c r="H9" s="16">
        <f t="shared" si="1"/>
        <v>72618</v>
      </c>
      <c r="I9" s="16">
        <v>37609</v>
      </c>
      <c r="J9" s="16">
        <v>35009</v>
      </c>
      <c r="K9" s="16">
        <f t="shared" si="2"/>
        <v>1367</v>
      </c>
      <c r="L9" s="16">
        <v>672</v>
      </c>
      <c r="M9" s="16">
        <v>695</v>
      </c>
      <c r="N9" s="16">
        <f t="shared" si="3"/>
        <v>73985</v>
      </c>
      <c r="O9" s="16">
        <v>38281</v>
      </c>
      <c r="P9" s="16">
        <v>35704</v>
      </c>
    </row>
    <row r="10" spans="1:16" ht="18" customHeight="1" x14ac:dyDescent="0.15">
      <c r="B10" s="17"/>
      <c r="C10" s="14">
        <v>19</v>
      </c>
      <c r="D10" s="15"/>
      <c r="E10" s="18">
        <v>33489</v>
      </c>
      <c r="F10" s="18">
        <v>693</v>
      </c>
      <c r="G10" s="16">
        <f t="shared" si="0"/>
        <v>34182</v>
      </c>
      <c r="H10" s="16">
        <f t="shared" si="1"/>
        <v>73310</v>
      </c>
      <c r="I10" s="18">
        <v>37940</v>
      </c>
      <c r="J10" s="18">
        <v>35370</v>
      </c>
      <c r="K10" s="16">
        <f t="shared" si="2"/>
        <v>1372</v>
      </c>
      <c r="L10" s="18">
        <v>678</v>
      </c>
      <c r="M10" s="18">
        <v>694</v>
      </c>
      <c r="N10" s="16">
        <f t="shared" si="3"/>
        <v>74682</v>
      </c>
      <c r="O10" s="18">
        <v>38618</v>
      </c>
      <c r="P10" s="18">
        <v>36064</v>
      </c>
    </row>
    <row r="11" spans="1:16" ht="18" customHeight="1" x14ac:dyDescent="0.15">
      <c r="B11" s="17"/>
      <c r="C11" s="14">
        <v>20</v>
      </c>
      <c r="D11" s="15"/>
      <c r="E11" s="18">
        <v>34217</v>
      </c>
      <c r="F11" s="18">
        <v>733</v>
      </c>
      <c r="G11" s="16">
        <f t="shared" si="0"/>
        <v>34950</v>
      </c>
      <c r="H11" s="16">
        <f t="shared" si="1"/>
        <v>74204</v>
      </c>
      <c r="I11" s="18">
        <v>38419</v>
      </c>
      <c r="J11" s="18">
        <v>35785</v>
      </c>
      <c r="K11" s="16">
        <f t="shared" si="2"/>
        <v>1433</v>
      </c>
      <c r="L11" s="18">
        <v>702</v>
      </c>
      <c r="M11" s="18">
        <v>731</v>
      </c>
      <c r="N11" s="16">
        <f t="shared" si="3"/>
        <v>75637</v>
      </c>
      <c r="O11" s="18">
        <v>39121</v>
      </c>
      <c r="P11" s="18">
        <v>36516</v>
      </c>
    </row>
    <row r="12" spans="1:16" ht="33.75" customHeight="1" x14ac:dyDescent="0.15">
      <c r="B12" s="17"/>
      <c r="C12" s="14">
        <v>21</v>
      </c>
      <c r="D12" s="15"/>
      <c r="E12" s="18">
        <v>34961</v>
      </c>
      <c r="F12" s="18">
        <v>911</v>
      </c>
      <c r="G12" s="16">
        <f t="shared" si="0"/>
        <v>35872</v>
      </c>
      <c r="H12" s="16">
        <f t="shared" si="1"/>
        <v>74950</v>
      </c>
      <c r="I12" s="18">
        <v>38858</v>
      </c>
      <c r="J12" s="18">
        <v>36092</v>
      </c>
      <c r="K12" s="16">
        <f t="shared" si="2"/>
        <v>1710</v>
      </c>
      <c r="L12" s="18">
        <v>872</v>
      </c>
      <c r="M12" s="18">
        <v>838</v>
      </c>
      <c r="N12" s="16">
        <f t="shared" si="3"/>
        <v>76660</v>
      </c>
      <c r="O12" s="18">
        <v>39730</v>
      </c>
      <c r="P12" s="18">
        <v>36930</v>
      </c>
    </row>
    <row r="13" spans="1:16" ht="18" customHeight="1" x14ac:dyDescent="0.15">
      <c r="B13" s="17"/>
      <c r="C13" s="14">
        <v>22</v>
      </c>
      <c r="D13" s="15"/>
      <c r="E13" s="18">
        <v>35362</v>
      </c>
      <c r="F13" s="18">
        <v>978</v>
      </c>
      <c r="G13" s="16">
        <f t="shared" si="0"/>
        <v>36340</v>
      </c>
      <c r="H13" s="16">
        <f t="shared" si="1"/>
        <v>75642</v>
      </c>
      <c r="I13" s="18">
        <v>39191</v>
      </c>
      <c r="J13" s="18">
        <v>36451</v>
      </c>
      <c r="K13" s="16">
        <f t="shared" si="2"/>
        <v>1759</v>
      </c>
      <c r="L13" s="18">
        <v>884</v>
      </c>
      <c r="M13" s="18">
        <v>875</v>
      </c>
      <c r="N13" s="16">
        <f t="shared" si="3"/>
        <v>77401</v>
      </c>
      <c r="O13" s="18">
        <v>40075</v>
      </c>
      <c r="P13" s="18">
        <v>37326</v>
      </c>
    </row>
    <row r="14" spans="1:16" ht="18" customHeight="1" x14ac:dyDescent="0.15">
      <c r="B14" s="17"/>
      <c r="C14" s="14">
        <v>23</v>
      </c>
      <c r="D14" s="15"/>
      <c r="E14" s="18">
        <v>35670</v>
      </c>
      <c r="F14" s="18">
        <v>1056</v>
      </c>
      <c r="G14" s="16">
        <f t="shared" si="0"/>
        <v>36726</v>
      </c>
      <c r="H14" s="16">
        <f t="shared" si="1"/>
        <v>76002</v>
      </c>
      <c r="I14" s="18">
        <v>39285</v>
      </c>
      <c r="J14" s="18">
        <v>36717</v>
      </c>
      <c r="K14" s="16">
        <f t="shared" si="2"/>
        <v>1888</v>
      </c>
      <c r="L14" s="18">
        <v>970</v>
      </c>
      <c r="M14" s="18">
        <v>918</v>
      </c>
      <c r="N14" s="16">
        <f t="shared" si="3"/>
        <v>77890</v>
      </c>
      <c r="O14" s="18">
        <v>40255</v>
      </c>
      <c r="P14" s="18">
        <v>37635</v>
      </c>
    </row>
    <row r="15" spans="1:16" ht="18" customHeight="1" x14ac:dyDescent="0.15">
      <c r="B15" s="17"/>
      <c r="C15" s="14">
        <v>24</v>
      </c>
      <c r="D15" s="15"/>
      <c r="E15" s="18">
        <v>36025</v>
      </c>
      <c r="F15" s="18">
        <v>977</v>
      </c>
      <c r="G15" s="16">
        <f t="shared" si="0"/>
        <v>37002</v>
      </c>
      <c r="H15" s="16">
        <f t="shared" si="1"/>
        <v>76481</v>
      </c>
      <c r="I15" s="18">
        <v>39551</v>
      </c>
      <c r="J15" s="18">
        <v>36930</v>
      </c>
      <c r="K15" s="16">
        <f t="shared" si="2"/>
        <v>1796</v>
      </c>
      <c r="L15" s="18">
        <v>922</v>
      </c>
      <c r="M15" s="18">
        <v>874</v>
      </c>
      <c r="N15" s="16">
        <f t="shared" si="3"/>
        <v>78277</v>
      </c>
      <c r="O15" s="18">
        <v>40473</v>
      </c>
      <c r="P15" s="18">
        <v>37804</v>
      </c>
    </row>
    <row r="16" spans="1:16" ht="18" customHeight="1" x14ac:dyDescent="0.15">
      <c r="B16" s="17"/>
      <c r="C16" s="14">
        <v>25</v>
      </c>
      <c r="D16" s="15"/>
      <c r="E16" s="18">
        <v>36129</v>
      </c>
      <c r="F16" s="18">
        <v>894</v>
      </c>
      <c r="G16" s="16">
        <f t="shared" si="0"/>
        <v>37023</v>
      </c>
      <c r="H16" s="16">
        <f t="shared" si="1"/>
        <v>76550</v>
      </c>
      <c r="I16" s="18">
        <v>39566</v>
      </c>
      <c r="J16" s="18">
        <v>36984</v>
      </c>
      <c r="K16" s="16">
        <f t="shared" si="2"/>
        <v>1710</v>
      </c>
      <c r="L16" s="18">
        <v>856</v>
      </c>
      <c r="M16" s="18">
        <v>854</v>
      </c>
      <c r="N16" s="16">
        <f t="shared" si="3"/>
        <v>78260</v>
      </c>
      <c r="O16" s="18">
        <v>40422</v>
      </c>
      <c r="P16" s="18">
        <v>37838</v>
      </c>
    </row>
    <row r="17" spans="2:17" ht="33.75" customHeight="1" x14ac:dyDescent="0.15">
      <c r="B17" s="17"/>
      <c r="C17" s="14">
        <v>26</v>
      </c>
      <c r="D17" s="15"/>
      <c r="E17" s="18">
        <v>36698</v>
      </c>
      <c r="F17" s="18">
        <v>1097</v>
      </c>
      <c r="G17" s="16">
        <f t="shared" si="0"/>
        <v>37795</v>
      </c>
      <c r="H17" s="16">
        <f t="shared" si="1"/>
        <v>77388</v>
      </c>
      <c r="I17" s="18">
        <v>39958</v>
      </c>
      <c r="J17" s="18">
        <v>37430</v>
      </c>
      <c r="K17" s="16">
        <f t="shared" si="2"/>
        <v>1950</v>
      </c>
      <c r="L17" s="18">
        <v>1006</v>
      </c>
      <c r="M17" s="18">
        <v>944</v>
      </c>
      <c r="N17" s="16">
        <f t="shared" si="3"/>
        <v>79338</v>
      </c>
      <c r="O17" s="18">
        <v>40964</v>
      </c>
      <c r="P17" s="18">
        <v>38374</v>
      </c>
    </row>
    <row r="18" spans="2:17" ht="18" customHeight="1" x14ac:dyDescent="0.15">
      <c r="B18" s="17"/>
      <c r="C18" s="14">
        <v>27</v>
      </c>
      <c r="D18" s="15"/>
      <c r="E18" s="18">
        <v>37356</v>
      </c>
      <c r="F18" s="18">
        <v>1143</v>
      </c>
      <c r="G18" s="16">
        <f t="shared" si="0"/>
        <v>38499</v>
      </c>
      <c r="H18" s="16">
        <f t="shared" si="1"/>
        <v>78082</v>
      </c>
      <c r="I18" s="18">
        <v>40253</v>
      </c>
      <c r="J18" s="18">
        <v>37829</v>
      </c>
      <c r="K18" s="16">
        <f t="shared" si="2"/>
        <v>2007</v>
      </c>
      <c r="L18" s="18">
        <v>1059</v>
      </c>
      <c r="M18" s="18">
        <v>948</v>
      </c>
      <c r="N18" s="16">
        <f t="shared" si="3"/>
        <v>80089</v>
      </c>
      <c r="O18" s="18">
        <v>41312</v>
      </c>
      <c r="P18" s="18">
        <v>38777</v>
      </c>
    </row>
    <row r="19" spans="2:17" ht="18" customHeight="1" x14ac:dyDescent="0.15">
      <c r="B19" s="17"/>
      <c r="C19" s="14">
        <v>28</v>
      </c>
      <c r="D19" s="15"/>
      <c r="E19" s="19">
        <v>37940</v>
      </c>
      <c r="F19" s="19">
        <v>1087</v>
      </c>
      <c r="G19" s="16">
        <f t="shared" si="0"/>
        <v>39027</v>
      </c>
      <c r="H19" s="16">
        <f t="shared" si="1"/>
        <v>78606</v>
      </c>
      <c r="I19" s="19">
        <v>40544</v>
      </c>
      <c r="J19" s="19">
        <v>38062</v>
      </c>
      <c r="K19" s="16">
        <f t="shared" si="2"/>
        <v>1940</v>
      </c>
      <c r="L19" s="19">
        <v>997</v>
      </c>
      <c r="M19" s="19">
        <v>943</v>
      </c>
      <c r="N19" s="16">
        <f t="shared" si="3"/>
        <v>80546</v>
      </c>
      <c r="O19" s="19">
        <v>41541</v>
      </c>
      <c r="P19" s="19">
        <v>39005</v>
      </c>
    </row>
    <row r="20" spans="2:17" ht="18" customHeight="1" x14ac:dyDescent="0.15">
      <c r="B20" s="17"/>
      <c r="C20" s="14">
        <v>29</v>
      </c>
      <c r="D20" s="15"/>
      <c r="E20" s="19">
        <v>37901</v>
      </c>
      <c r="F20" s="19">
        <v>1698</v>
      </c>
      <c r="G20" s="16">
        <f t="shared" si="0"/>
        <v>39599</v>
      </c>
      <c r="H20" s="16">
        <f t="shared" si="1"/>
        <v>78935</v>
      </c>
      <c r="I20" s="19">
        <v>40647</v>
      </c>
      <c r="J20" s="19">
        <v>38288</v>
      </c>
      <c r="K20" s="16">
        <f t="shared" si="2"/>
        <v>2216</v>
      </c>
      <c r="L20" s="19">
        <v>1135</v>
      </c>
      <c r="M20" s="19">
        <v>1081</v>
      </c>
      <c r="N20" s="16">
        <f t="shared" si="3"/>
        <v>81151</v>
      </c>
      <c r="O20" s="19">
        <v>41782</v>
      </c>
      <c r="P20" s="19">
        <v>39369</v>
      </c>
    </row>
    <row r="21" spans="2:17" ht="18" customHeight="1" x14ac:dyDescent="0.15">
      <c r="B21" s="17"/>
      <c r="C21" s="14">
        <v>30</v>
      </c>
      <c r="D21" s="15"/>
      <c r="E21" s="19">
        <v>38777</v>
      </c>
      <c r="F21" s="19">
        <v>1421</v>
      </c>
      <c r="G21" s="16">
        <f t="shared" si="0"/>
        <v>40198</v>
      </c>
      <c r="H21" s="16">
        <f t="shared" si="1"/>
        <v>79434</v>
      </c>
      <c r="I21" s="19">
        <v>40844</v>
      </c>
      <c r="J21" s="19">
        <v>38590</v>
      </c>
      <c r="K21" s="16">
        <f t="shared" si="2"/>
        <v>2393</v>
      </c>
      <c r="L21" s="19">
        <v>1256</v>
      </c>
      <c r="M21" s="19">
        <v>1137</v>
      </c>
      <c r="N21" s="16">
        <f t="shared" si="3"/>
        <v>81827</v>
      </c>
      <c r="O21" s="19">
        <v>42100</v>
      </c>
      <c r="P21" s="19">
        <v>39727</v>
      </c>
    </row>
    <row r="22" spans="2:17" ht="33.75" customHeight="1" x14ac:dyDescent="0.15">
      <c r="B22" s="174"/>
      <c r="C22" s="175">
        <v>31</v>
      </c>
      <c r="D22" s="176"/>
      <c r="E22" s="19">
        <v>39693</v>
      </c>
      <c r="F22" s="19">
        <v>1482</v>
      </c>
      <c r="G22" s="16">
        <f t="shared" si="0"/>
        <v>41175</v>
      </c>
      <c r="H22" s="16">
        <f t="shared" si="1"/>
        <v>80398</v>
      </c>
      <c r="I22" s="19">
        <v>41325</v>
      </c>
      <c r="J22" s="19">
        <v>39073</v>
      </c>
      <c r="K22" s="16">
        <f t="shared" si="2"/>
        <v>2478</v>
      </c>
      <c r="L22" s="19">
        <v>1324</v>
      </c>
      <c r="M22" s="19">
        <v>1154</v>
      </c>
      <c r="N22" s="16">
        <f t="shared" si="3"/>
        <v>82876</v>
      </c>
      <c r="O22" s="19">
        <v>42649</v>
      </c>
      <c r="P22" s="19">
        <v>40227</v>
      </c>
    </row>
    <row r="23" spans="2:17" ht="18" customHeight="1" x14ac:dyDescent="0.15">
      <c r="B23" s="174" t="s">
        <v>11</v>
      </c>
      <c r="C23" s="175">
        <v>2</v>
      </c>
      <c r="D23" s="176" t="s">
        <v>5</v>
      </c>
      <c r="E23" s="19">
        <v>40354</v>
      </c>
      <c r="F23" s="19">
        <v>1574</v>
      </c>
      <c r="G23" s="16">
        <f t="shared" si="0"/>
        <v>41928</v>
      </c>
      <c r="H23" s="16">
        <f t="shared" si="1"/>
        <v>81199</v>
      </c>
      <c r="I23" s="19">
        <v>41612</v>
      </c>
      <c r="J23" s="19">
        <v>39587</v>
      </c>
      <c r="K23" s="16">
        <f t="shared" si="2"/>
        <v>2622</v>
      </c>
      <c r="L23" s="19">
        <v>1452</v>
      </c>
      <c r="M23" s="19">
        <v>1170</v>
      </c>
      <c r="N23" s="16">
        <f t="shared" si="3"/>
        <v>83821</v>
      </c>
      <c r="O23" s="19">
        <v>43064</v>
      </c>
      <c r="P23" s="19">
        <v>40757</v>
      </c>
    </row>
    <row r="24" spans="2:17" ht="18" customHeight="1" x14ac:dyDescent="0.15">
      <c r="C24" s="14">
        <v>3</v>
      </c>
      <c r="D24" s="15"/>
      <c r="E24" s="19">
        <v>40812</v>
      </c>
      <c r="F24" s="19">
        <v>1453</v>
      </c>
      <c r="G24" s="16">
        <f t="shared" si="0"/>
        <v>42265</v>
      </c>
      <c r="H24" s="16">
        <f t="shared" si="1"/>
        <v>81320</v>
      </c>
      <c r="I24" s="19">
        <v>41655</v>
      </c>
      <c r="J24" s="19">
        <v>39665</v>
      </c>
      <c r="K24" s="16">
        <f t="shared" si="2"/>
        <v>2461</v>
      </c>
      <c r="L24" s="19">
        <v>1320</v>
      </c>
      <c r="M24" s="19">
        <v>1141</v>
      </c>
      <c r="N24" s="16">
        <f t="shared" si="3"/>
        <v>83781</v>
      </c>
      <c r="O24" s="19">
        <v>42975</v>
      </c>
      <c r="P24" s="19">
        <v>40806</v>
      </c>
    </row>
    <row r="25" spans="2:17" ht="18" customHeight="1" x14ac:dyDescent="0.15">
      <c r="B25" s="17"/>
      <c r="C25" s="14">
        <v>4</v>
      </c>
      <c r="D25" s="15"/>
      <c r="E25" s="19">
        <v>40898</v>
      </c>
      <c r="F25" s="19">
        <v>1254</v>
      </c>
      <c r="G25" s="16">
        <f t="shared" si="0"/>
        <v>42152</v>
      </c>
      <c r="H25" s="16">
        <f t="shared" si="1"/>
        <v>80971</v>
      </c>
      <c r="I25" s="19">
        <v>41441</v>
      </c>
      <c r="J25" s="19">
        <v>39530</v>
      </c>
      <c r="K25" s="16">
        <f t="shared" si="2"/>
        <v>2228</v>
      </c>
      <c r="L25" s="19">
        <v>1192</v>
      </c>
      <c r="M25" s="19">
        <v>1036</v>
      </c>
      <c r="N25" s="16">
        <f t="shared" si="3"/>
        <v>83199</v>
      </c>
      <c r="O25" s="19">
        <v>42633</v>
      </c>
      <c r="P25" s="19">
        <v>40566</v>
      </c>
    </row>
    <row r="26" spans="2:17" ht="18" customHeight="1" x14ac:dyDescent="0.15">
      <c r="B26" s="17"/>
      <c r="C26" s="14">
        <v>5</v>
      </c>
      <c r="D26" s="15"/>
      <c r="E26" s="19">
        <v>41279</v>
      </c>
      <c r="F26" s="19">
        <v>1482</v>
      </c>
      <c r="G26" s="16">
        <f t="shared" si="0"/>
        <v>42761</v>
      </c>
      <c r="H26" s="16">
        <f t="shared" si="1"/>
        <v>81139</v>
      </c>
      <c r="I26" s="19">
        <v>41508</v>
      </c>
      <c r="J26" s="19">
        <v>39631</v>
      </c>
      <c r="K26" s="16">
        <f t="shared" si="2"/>
        <v>2460</v>
      </c>
      <c r="L26" s="19">
        <v>1350</v>
      </c>
      <c r="M26" s="19">
        <v>1110</v>
      </c>
      <c r="N26" s="16">
        <f t="shared" si="3"/>
        <v>83599</v>
      </c>
      <c r="O26" s="19">
        <v>42858</v>
      </c>
      <c r="P26" s="19">
        <v>40741</v>
      </c>
    </row>
    <row r="27" spans="2:17" ht="33.75" customHeight="1" x14ac:dyDescent="0.15">
      <c r="C27" s="14">
        <v>6</v>
      </c>
      <c r="D27" s="15"/>
      <c r="E27" s="146">
        <v>41902</v>
      </c>
      <c r="F27" s="146">
        <v>1769</v>
      </c>
      <c r="G27" s="16">
        <f>SUM(E27:F27)</f>
        <v>43671</v>
      </c>
      <c r="H27" s="16">
        <f t="shared" si="1"/>
        <v>81553</v>
      </c>
      <c r="I27" s="146">
        <v>41767</v>
      </c>
      <c r="J27" s="146">
        <v>39786</v>
      </c>
      <c r="K27" s="16">
        <f t="shared" si="2"/>
        <v>2825</v>
      </c>
      <c r="L27" s="146">
        <v>1567</v>
      </c>
      <c r="M27" s="146">
        <v>1258</v>
      </c>
      <c r="N27" s="16">
        <f t="shared" si="3"/>
        <v>84378</v>
      </c>
      <c r="O27" s="146">
        <v>43334</v>
      </c>
      <c r="P27" s="146">
        <v>41044</v>
      </c>
      <c r="Q27" s="20"/>
    </row>
    <row r="28" spans="2:17" ht="15.75" customHeight="1" x14ac:dyDescent="0.15">
      <c r="B28" s="21"/>
      <c r="C28" s="22"/>
      <c r="D28" s="23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17"/>
    </row>
    <row r="29" spans="2:17" ht="12" customHeight="1" x14ac:dyDescent="0.15">
      <c r="B29" s="6" t="str">
        <f>IF($C29="元","平成","")</f>
        <v/>
      </c>
      <c r="C29" s="14"/>
    </row>
    <row r="30" spans="2:17" ht="12" customHeight="1" x14ac:dyDescent="0.2">
      <c r="B30" s="25" t="s">
        <v>30</v>
      </c>
    </row>
    <row r="31" spans="2:17" ht="13.2" x14ac:dyDescent="0.2">
      <c r="B31" s="25" t="s">
        <v>69</v>
      </c>
    </row>
  </sheetData>
  <mergeCells count="9">
    <mergeCell ref="B4:D6"/>
    <mergeCell ref="E4:G4"/>
    <mergeCell ref="H4:P4"/>
    <mergeCell ref="E5:E6"/>
    <mergeCell ref="F5:F6"/>
    <mergeCell ref="G5:G6"/>
    <mergeCell ref="H5:J5"/>
    <mergeCell ref="K5:M5"/>
    <mergeCell ref="N5:P5"/>
  </mergeCells>
  <phoneticPr fontId="31"/>
  <hyperlinks>
    <hyperlink ref="A1" location="目次!A2" display="目次へ戻る" xr:uid="{B687F2C6-8182-400E-98E3-58DFFC3DC05D}"/>
  </hyperlinks>
  <pageMargins left="0.78740157480314954" right="0.94488188976377963" top="0.98425196850393704" bottom="0.98425196850393704" header="0.51181102362204722" footer="0.51181102362204722"/>
  <pageSetup paperSize="9" scale="78" firstPageNumber="4" fitToHeight="0" orientation="portrait" useFirstPageNumber="1" horizontalDpi="4294967292" r:id="rId1"/>
  <headerFooter scaleWithDoc="0" alignWithMargins="0">
    <oddHeader>&amp;C&amp;"ＭＳ ゴシック,regular"&amp;11２　人口</oddHeader>
  </headerFooter>
  <ignoredErrors>
    <ignoredError sqref="H7:H27 K7:K2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4241E-A370-460F-BDA2-C9503363C901}">
  <sheetPr codeName="Sheet7">
    <tabColor theme="5" tint="0.39997558519241921"/>
  </sheetPr>
  <dimension ref="A1:R51"/>
  <sheetViews>
    <sheetView showGridLines="0" topLeftCell="A9" zoomScaleNormal="100" zoomScaleSheetLayoutView="100" workbookViewId="0">
      <selection activeCell="C2" sqref="C2"/>
    </sheetView>
  </sheetViews>
  <sheetFormatPr defaultColWidth="9" defaultRowHeight="14.4" x14ac:dyDescent="0.2"/>
  <cols>
    <col min="1" max="1" width="10.59765625" customWidth="1"/>
    <col min="2" max="2" width="0.8984375" customWidth="1"/>
    <col min="3" max="3" width="15" customWidth="1"/>
    <col min="4" max="4" width="5.09765625" customWidth="1"/>
    <col min="5" max="13" width="6.5" customWidth="1"/>
    <col min="14" max="14" width="6.69921875" customWidth="1"/>
  </cols>
  <sheetData>
    <row r="1" spans="1:13" ht="15.9" customHeight="1" x14ac:dyDescent="0.2">
      <c r="A1" s="8" t="s">
        <v>51</v>
      </c>
    </row>
    <row r="2" spans="1:13" ht="16.5" customHeight="1" x14ac:dyDescent="0.2">
      <c r="B2" s="28" t="s">
        <v>70</v>
      </c>
      <c r="D2" s="28"/>
    </row>
    <row r="3" spans="1:13" s="26" customFormat="1" ht="12" customHeight="1" x14ac:dyDescent="0.15">
      <c r="M3" s="29" t="s">
        <v>50</v>
      </c>
    </row>
    <row r="4" spans="1:13" s="27" customFormat="1" ht="14.25" customHeight="1" x14ac:dyDescent="0.2">
      <c r="B4" s="30"/>
      <c r="C4" s="205" t="s">
        <v>48</v>
      </c>
      <c r="D4" s="32"/>
      <c r="E4" s="33" t="s">
        <v>65</v>
      </c>
      <c r="F4" s="33"/>
      <c r="G4" s="33"/>
      <c r="H4" s="33"/>
      <c r="I4" s="33" t="s">
        <v>11</v>
      </c>
      <c r="J4" s="33"/>
      <c r="K4" s="33"/>
      <c r="L4" s="34"/>
      <c r="M4" s="147"/>
    </row>
    <row r="5" spans="1:13" s="27" customFormat="1" ht="12" x14ac:dyDescent="0.2">
      <c r="B5" s="35"/>
      <c r="C5" s="206"/>
      <c r="D5" s="36"/>
      <c r="E5" s="37">
        <v>28</v>
      </c>
      <c r="F5" s="37">
        <v>29</v>
      </c>
      <c r="G5" s="37">
        <v>30</v>
      </c>
      <c r="H5" s="37">
        <v>31</v>
      </c>
      <c r="I5" s="37">
        <v>2</v>
      </c>
      <c r="J5" s="37">
        <v>3</v>
      </c>
      <c r="K5" s="37">
        <v>4</v>
      </c>
      <c r="L5" s="37">
        <v>5</v>
      </c>
      <c r="M5" s="37">
        <v>6</v>
      </c>
    </row>
    <row r="6" spans="1:13" s="27" customFormat="1" ht="15.9" customHeight="1" x14ac:dyDescent="0.2">
      <c r="C6" s="31" t="s">
        <v>72</v>
      </c>
      <c r="D6" s="38"/>
      <c r="E6" s="39">
        <v>55</v>
      </c>
      <c r="F6" s="39">
        <v>55</v>
      </c>
      <c r="G6" s="39">
        <v>54</v>
      </c>
      <c r="H6" s="39">
        <v>52</v>
      </c>
      <c r="I6" s="39">
        <v>49</v>
      </c>
      <c r="J6" s="39">
        <v>47</v>
      </c>
      <c r="K6" s="39">
        <v>55</v>
      </c>
      <c r="L6" s="40">
        <v>59</v>
      </c>
      <c r="M6" s="148">
        <v>68</v>
      </c>
    </row>
    <row r="7" spans="1:13" s="27" customFormat="1" ht="15.9" customHeight="1" x14ac:dyDescent="0.2">
      <c r="C7" s="41" t="s">
        <v>43</v>
      </c>
      <c r="D7" s="42"/>
      <c r="E7" s="39">
        <v>12</v>
      </c>
      <c r="F7" s="39">
        <v>9</v>
      </c>
      <c r="G7" s="39">
        <v>14</v>
      </c>
      <c r="H7" s="39">
        <v>13</v>
      </c>
      <c r="I7" s="39">
        <v>15</v>
      </c>
      <c r="J7" s="39">
        <v>11</v>
      </c>
      <c r="K7" s="39">
        <v>11</v>
      </c>
      <c r="L7" s="40">
        <v>14</v>
      </c>
      <c r="M7" s="148">
        <v>25</v>
      </c>
    </row>
    <row r="8" spans="1:13" s="27" customFormat="1" ht="15.9" customHeight="1" x14ac:dyDescent="0.2">
      <c r="C8" s="41" t="s">
        <v>10</v>
      </c>
      <c r="D8" s="42"/>
      <c r="E8" s="39">
        <v>12</v>
      </c>
      <c r="F8" s="39">
        <v>18</v>
      </c>
      <c r="G8" s="39">
        <v>17</v>
      </c>
      <c r="H8" s="39">
        <v>15</v>
      </c>
      <c r="I8" s="39">
        <v>20</v>
      </c>
      <c r="J8" s="39">
        <v>20</v>
      </c>
      <c r="K8" s="39">
        <v>19</v>
      </c>
      <c r="L8" s="40">
        <v>25</v>
      </c>
      <c r="M8" s="148">
        <v>26</v>
      </c>
    </row>
    <row r="9" spans="1:13" s="27" customFormat="1" ht="15.9" customHeight="1" x14ac:dyDescent="0.2">
      <c r="C9" s="41" t="s">
        <v>73</v>
      </c>
      <c r="D9" s="42"/>
      <c r="E9" s="39">
        <v>1</v>
      </c>
      <c r="F9" s="39">
        <v>1</v>
      </c>
      <c r="G9" s="39" t="s">
        <v>76</v>
      </c>
      <c r="H9" s="39" t="s">
        <v>76</v>
      </c>
      <c r="I9" s="39" t="s">
        <v>76</v>
      </c>
      <c r="J9" s="39" t="s">
        <v>76</v>
      </c>
      <c r="K9" s="39" t="s">
        <v>76</v>
      </c>
      <c r="L9" s="40" t="s">
        <v>76</v>
      </c>
      <c r="M9" s="40" t="s">
        <v>76</v>
      </c>
    </row>
    <row r="10" spans="1:13" s="27" customFormat="1" ht="15.9" customHeight="1" x14ac:dyDescent="0.2">
      <c r="C10" s="41" t="s">
        <v>77</v>
      </c>
      <c r="D10" s="42"/>
      <c r="E10" s="43">
        <v>1</v>
      </c>
      <c r="F10" s="43">
        <v>1</v>
      </c>
      <c r="G10" s="43">
        <v>1</v>
      </c>
      <c r="H10" s="43">
        <v>1</v>
      </c>
      <c r="I10" s="43">
        <v>2</v>
      </c>
      <c r="J10" s="43">
        <v>1</v>
      </c>
      <c r="K10" s="43">
        <v>2</v>
      </c>
      <c r="L10" s="40">
        <v>3</v>
      </c>
      <c r="M10" s="148">
        <v>5</v>
      </c>
    </row>
    <row r="11" spans="1:13" s="27" customFormat="1" ht="15.9" customHeight="1" x14ac:dyDescent="0.2">
      <c r="C11" s="41" t="s">
        <v>79</v>
      </c>
      <c r="D11" s="42"/>
      <c r="E11" s="39">
        <v>1</v>
      </c>
      <c r="F11" s="39">
        <v>1</v>
      </c>
      <c r="G11" s="39" t="s">
        <v>76</v>
      </c>
      <c r="H11" s="39" t="s">
        <v>76</v>
      </c>
      <c r="I11" s="39" t="s">
        <v>76</v>
      </c>
      <c r="J11" s="39" t="s">
        <v>76</v>
      </c>
      <c r="K11" s="39" t="s">
        <v>76</v>
      </c>
      <c r="L11" s="40" t="s">
        <v>76</v>
      </c>
      <c r="M11" s="40" t="s">
        <v>76</v>
      </c>
    </row>
    <row r="12" spans="1:13" s="27" customFormat="1" ht="15.9" customHeight="1" x14ac:dyDescent="0.2">
      <c r="C12" s="41" t="s">
        <v>82</v>
      </c>
      <c r="D12" s="42"/>
      <c r="E12" s="39">
        <v>7</v>
      </c>
      <c r="F12" s="39">
        <v>8</v>
      </c>
      <c r="G12" s="39">
        <v>9</v>
      </c>
      <c r="H12" s="39">
        <v>9</v>
      </c>
      <c r="I12" s="39">
        <v>19</v>
      </c>
      <c r="J12" s="39">
        <v>17</v>
      </c>
      <c r="K12" s="39">
        <v>18</v>
      </c>
      <c r="L12" s="40">
        <v>15</v>
      </c>
      <c r="M12" s="148">
        <v>17</v>
      </c>
    </row>
    <row r="13" spans="1:13" s="27" customFormat="1" ht="15.9" customHeight="1" x14ac:dyDescent="0.2">
      <c r="C13" s="41" t="s">
        <v>14</v>
      </c>
      <c r="D13" s="42"/>
      <c r="E13" s="39">
        <v>1</v>
      </c>
      <c r="F13" s="39">
        <v>2</v>
      </c>
      <c r="G13" s="39">
        <v>3</v>
      </c>
      <c r="H13" s="39">
        <v>4</v>
      </c>
      <c r="I13" s="39">
        <v>4</v>
      </c>
      <c r="J13" s="39">
        <v>2</v>
      </c>
      <c r="K13" s="39">
        <v>2</v>
      </c>
      <c r="L13" s="40">
        <v>2</v>
      </c>
      <c r="M13" s="148">
        <v>2</v>
      </c>
    </row>
    <row r="14" spans="1:13" s="27" customFormat="1" ht="15.9" customHeight="1" x14ac:dyDescent="0.2">
      <c r="C14" s="41" t="s">
        <v>21</v>
      </c>
      <c r="D14" s="42"/>
      <c r="E14" s="39">
        <v>1</v>
      </c>
      <c r="F14" s="39">
        <v>1</v>
      </c>
      <c r="G14" s="39">
        <v>1</v>
      </c>
      <c r="H14" s="39">
        <v>1</v>
      </c>
      <c r="I14" s="39">
        <v>2</v>
      </c>
      <c r="J14" s="39">
        <v>2</v>
      </c>
      <c r="K14" s="39">
        <v>1</v>
      </c>
      <c r="L14" s="40">
        <v>2</v>
      </c>
      <c r="M14" s="148">
        <v>2</v>
      </c>
    </row>
    <row r="15" spans="1:13" s="27" customFormat="1" ht="15.9" customHeight="1" x14ac:dyDescent="0.2">
      <c r="C15" s="41" t="s">
        <v>81</v>
      </c>
      <c r="D15" s="42"/>
      <c r="E15" s="39">
        <v>15</v>
      </c>
      <c r="F15" s="39">
        <v>28</v>
      </c>
      <c r="G15" s="39">
        <v>21</v>
      </c>
      <c r="H15" s="39">
        <v>14</v>
      </c>
      <c r="I15" s="39">
        <v>22</v>
      </c>
      <c r="J15" s="39">
        <v>15</v>
      </c>
      <c r="K15" s="39">
        <v>12</v>
      </c>
      <c r="L15" s="40">
        <v>22</v>
      </c>
      <c r="M15" s="148">
        <v>18</v>
      </c>
    </row>
    <row r="16" spans="1:13" s="27" customFormat="1" ht="15.9" customHeight="1" x14ac:dyDescent="0.2">
      <c r="C16" s="41" t="s">
        <v>83</v>
      </c>
      <c r="D16" s="42"/>
      <c r="E16" s="39">
        <v>23</v>
      </c>
      <c r="F16" s="39">
        <v>25</v>
      </c>
      <c r="G16" s="39">
        <v>26</v>
      </c>
      <c r="H16" s="39">
        <v>26</v>
      </c>
      <c r="I16" s="39">
        <v>24</v>
      </c>
      <c r="J16" s="39">
        <v>19</v>
      </c>
      <c r="K16" s="39">
        <v>21</v>
      </c>
      <c r="L16" s="40">
        <v>20</v>
      </c>
      <c r="M16" s="148">
        <v>27</v>
      </c>
    </row>
    <row r="17" spans="3:18" s="27" customFormat="1" ht="15.9" customHeight="1" x14ac:dyDescent="0.2">
      <c r="C17" s="41" t="s">
        <v>29</v>
      </c>
      <c r="D17" s="42"/>
      <c r="E17" s="39">
        <v>1</v>
      </c>
      <c r="F17" s="39">
        <v>2</v>
      </c>
      <c r="G17" s="39">
        <v>7</v>
      </c>
      <c r="H17" s="39">
        <v>5</v>
      </c>
      <c r="I17" s="39">
        <v>8</v>
      </c>
      <c r="J17" s="39">
        <v>7</v>
      </c>
      <c r="K17" s="39">
        <v>8</v>
      </c>
      <c r="L17" s="40">
        <v>5</v>
      </c>
      <c r="M17" s="148">
        <v>5</v>
      </c>
      <c r="Q17" s="39"/>
      <c r="R17" s="39"/>
    </row>
    <row r="18" spans="3:18" s="27" customFormat="1" ht="15.9" customHeight="1" x14ac:dyDescent="0.2">
      <c r="C18" s="41" t="s">
        <v>68</v>
      </c>
      <c r="D18" s="42"/>
      <c r="E18" s="43">
        <v>1</v>
      </c>
      <c r="F18" s="43">
        <v>1</v>
      </c>
      <c r="G18" s="43" t="s">
        <v>76</v>
      </c>
      <c r="H18" s="43" t="s">
        <v>76</v>
      </c>
      <c r="I18" s="43">
        <v>2</v>
      </c>
      <c r="J18" s="43">
        <v>2</v>
      </c>
      <c r="K18" s="43">
        <v>2</v>
      </c>
      <c r="L18" s="40">
        <v>2</v>
      </c>
      <c r="M18" s="148">
        <v>1</v>
      </c>
      <c r="Q18" s="39"/>
      <c r="R18" s="39"/>
    </row>
    <row r="19" spans="3:18" s="27" customFormat="1" ht="15.9" customHeight="1" x14ac:dyDescent="0.2">
      <c r="C19" s="41" t="s">
        <v>55</v>
      </c>
      <c r="D19" s="42"/>
      <c r="E19" s="39">
        <v>7</v>
      </c>
      <c r="F19" s="39">
        <v>14</v>
      </c>
      <c r="G19" s="39">
        <v>19</v>
      </c>
      <c r="H19" s="39">
        <v>19</v>
      </c>
      <c r="I19" s="39">
        <v>21</v>
      </c>
      <c r="J19" s="39">
        <v>17</v>
      </c>
      <c r="K19" s="39">
        <v>21</v>
      </c>
      <c r="L19" s="40">
        <v>24</v>
      </c>
      <c r="M19" s="148">
        <v>19</v>
      </c>
      <c r="Q19" s="39"/>
      <c r="R19" s="39"/>
    </row>
    <row r="20" spans="3:18" s="27" customFormat="1" ht="15.9" customHeight="1" x14ac:dyDescent="0.2">
      <c r="C20" s="41" t="s">
        <v>8</v>
      </c>
      <c r="D20" s="42"/>
      <c r="E20" s="39" t="s">
        <v>76</v>
      </c>
      <c r="F20" s="39">
        <v>1</v>
      </c>
      <c r="G20" s="39">
        <v>1</v>
      </c>
      <c r="H20" s="39" t="s">
        <v>76</v>
      </c>
      <c r="I20" s="39" t="s">
        <v>76</v>
      </c>
      <c r="J20" s="39" t="s">
        <v>76</v>
      </c>
      <c r="K20" s="39" t="s">
        <v>76</v>
      </c>
      <c r="L20" s="40">
        <v>1</v>
      </c>
      <c r="M20" s="148">
        <v>1</v>
      </c>
      <c r="Q20" s="39"/>
      <c r="R20" s="39"/>
    </row>
    <row r="21" spans="3:18" s="27" customFormat="1" ht="15.9" customHeight="1" x14ac:dyDescent="0.2">
      <c r="C21" s="41" t="s">
        <v>67</v>
      </c>
      <c r="D21" s="42"/>
      <c r="E21" s="39">
        <v>11</v>
      </c>
      <c r="F21" s="39">
        <v>12</v>
      </c>
      <c r="G21" s="39">
        <v>12</v>
      </c>
      <c r="H21" s="39">
        <v>16</v>
      </c>
      <c r="I21" s="39">
        <v>12</v>
      </c>
      <c r="J21" s="39">
        <v>9</v>
      </c>
      <c r="K21" s="39">
        <v>10</v>
      </c>
      <c r="L21" s="40">
        <v>10</v>
      </c>
      <c r="M21" s="148">
        <v>12</v>
      </c>
      <c r="Q21" s="43"/>
      <c r="R21" s="43"/>
    </row>
    <row r="22" spans="3:18" s="27" customFormat="1" ht="15.9" customHeight="1" x14ac:dyDescent="0.2">
      <c r="C22" s="41" t="s">
        <v>34</v>
      </c>
      <c r="D22" s="42"/>
      <c r="E22" s="39">
        <v>14</v>
      </c>
      <c r="F22" s="39">
        <v>13</v>
      </c>
      <c r="G22" s="39">
        <v>10</v>
      </c>
      <c r="H22" s="39">
        <v>10</v>
      </c>
      <c r="I22" s="39">
        <v>8</v>
      </c>
      <c r="J22" s="39">
        <v>8</v>
      </c>
      <c r="K22" s="39">
        <v>9</v>
      </c>
      <c r="L22" s="40">
        <v>9</v>
      </c>
      <c r="M22" s="148">
        <v>11</v>
      </c>
      <c r="Q22" s="39"/>
      <c r="R22" s="39"/>
    </row>
    <row r="23" spans="3:18" s="27" customFormat="1" ht="15.9" customHeight="1" x14ac:dyDescent="0.2">
      <c r="C23" s="41" t="s">
        <v>78</v>
      </c>
      <c r="D23" s="42"/>
      <c r="E23" s="39">
        <v>14</v>
      </c>
      <c r="F23" s="39">
        <v>8</v>
      </c>
      <c r="G23" s="39">
        <v>10</v>
      </c>
      <c r="H23" s="39">
        <v>13</v>
      </c>
      <c r="I23" s="39">
        <v>11</v>
      </c>
      <c r="J23" s="39">
        <v>7</v>
      </c>
      <c r="K23" s="39">
        <v>14</v>
      </c>
      <c r="L23" s="40">
        <v>13</v>
      </c>
      <c r="M23" s="148">
        <v>19</v>
      </c>
      <c r="Q23" s="39"/>
      <c r="R23" s="39"/>
    </row>
    <row r="24" spans="3:18" s="27" customFormat="1" ht="15.9" customHeight="1" x14ac:dyDescent="0.2">
      <c r="C24" s="41" t="s">
        <v>85</v>
      </c>
      <c r="D24" s="42"/>
      <c r="E24" s="39">
        <v>27</v>
      </c>
      <c r="F24" s="39">
        <v>37</v>
      </c>
      <c r="G24" s="39">
        <v>29</v>
      </c>
      <c r="H24" s="39">
        <v>45</v>
      </c>
      <c r="I24" s="39">
        <v>53</v>
      </c>
      <c r="J24" s="39">
        <v>37</v>
      </c>
      <c r="K24" s="39">
        <v>38</v>
      </c>
      <c r="L24" s="40">
        <v>34</v>
      </c>
      <c r="M24" s="148">
        <v>38</v>
      </c>
      <c r="Q24" s="39"/>
      <c r="R24" s="39"/>
    </row>
    <row r="25" spans="3:18" s="27" customFormat="1" ht="15.9" customHeight="1" x14ac:dyDescent="0.2">
      <c r="C25" s="41" t="s">
        <v>86</v>
      </c>
      <c r="D25" s="42"/>
      <c r="E25" s="39">
        <v>11</v>
      </c>
      <c r="F25" s="39">
        <v>13</v>
      </c>
      <c r="G25" s="39">
        <v>13</v>
      </c>
      <c r="H25" s="39">
        <v>16</v>
      </c>
      <c r="I25" s="39">
        <v>14</v>
      </c>
      <c r="J25" s="39">
        <v>15</v>
      </c>
      <c r="K25" s="39">
        <v>10</v>
      </c>
      <c r="L25" s="40">
        <v>14</v>
      </c>
      <c r="M25" s="148">
        <v>37</v>
      </c>
      <c r="Q25" s="39"/>
      <c r="R25" s="39"/>
    </row>
    <row r="26" spans="3:18" s="27" customFormat="1" ht="15.9" customHeight="1" x14ac:dyDescent="0.2">
      <c r="C26" s="41" t="s">
        <v>88</v>
      </c>
      <c r="D26" s="42"/>
      <c r="E26" s="39">
        <v>10</v>
      </c>
      <c r="F26" s="39">
        <v>9</v>
      </c>
      <c r="G26" s="39">
        <v>12</v>
      </c>
      <c r="H26" s="39">
        <v>16</v>
      </c>
      <c r="I26" s="39">
        <v>10</v>
      </c>
      <c r="J26" s="39">
        <v>11</v>
      </c>
      <c r="K26" s="39">
        <v>10</v>
      </c>
      <c r="L26" s="40">
        <v>9</v>
      </c>
      <c r="M26" s="148">
        <v>10</v>
      </c>
      <c r="Q26" s="39"/>
      <c r="R26" s="39"/>
    </row>
    <row r="27" spans="3:18" s="27" customFormat="1" ht="15.9" customHeight="1" x14ac:dyDescent="0.2">
      <c r="C27" s="41" t="s">
        <v>89</v>
      </c>
      <c r="D27" s="42"/>
      <c r="E27" s="39">
        <v>821</v>
      </c>
      <c r="F27" s="39">
        <v>946</v>
      </c>
      <c r="G27" s="39">
        <v>1062</v>
      </c>
      <c r="H27" s="39">
        <v>1085</v>
      </c>
      <c r="I27" s="39">
        <v>1131</v>
      </c>
      <c r="J27" s="44">
        <v>1017</v>
      </c>
      <c r="K27" s="44">
        <v>917</v>
      </c>
      <c r="L27" s="40">
        <v>946</v>
      </c>
      <c r="M27" s="148">
        <v>973</v>
      </c>
      <c r="Q27" s="39"/>
      <c r="R27" s="39"/>
    </row>
    <row r="28" spans="3:18" s="27" customFormat="1" ht="15.9" customHeight="1" x14ac:dyDescent="0.2">
      <c r="C28" s="41" t="s">
        <v>90</v>
      </c>
      <c r="D28" s="42"/>
      <c r="E28" s="39">
        <v>40</v>
      </c>
      <c r="F28" s="39">
        <v>48</v>
      </c>
      <c r="G28" s="39">
        <v>63</v>
      </c>
      <c r="H28" s="39">
        <v>90</v>
      </c>
      <c r="I28" s="39">
        <v>100</v>
      </c>
      <c r="J28" s="39">
        <v>96</v>
      </c>
      <c r="K28" s="39">
        <v>99</v>
      </c>
      <c r="L28" s="40">
        <v>140</v>
      </c>
      <c r="M28" s="148">
        <v>206</v>
      </c>
      <c r="Q28" s="39"/>
      <c r="R28" s="39"/>
    </row>
    <row r="29" spans="3:18" s="27" customFormat="1" ht="15.9" customHeight="1" x14ac:dyDescent="0.2">
      <c r="C29" s="41" t="s">
        <v>64</v>
      </c>
      <c r="D29" s="42"/>
      <c r="E29" s="39">
        <v>18</v>
      </c>
      <c r="F29" s="39">
        <v>17</v>
      </c>
      <c r="G29" s="39">
        <v>20</v>
      </c>
      <c r="H29" s="39">
        <v>21</v>
      </c>
      <c r="I29" s="39">
        <v>18</v>
      </c>
      <c r="J29" s="44">
        <v>17</v>
      </c>
      <c r="K29" s="44">
        <v>17</v>
      </c>
      <c r="L29" s="40">
        <v>19</v>
      </c>
      <c r="M29" s="148">
        <v>28</v>
      </c>
      <c r="Q29" s="43"/>
      <c r="R29" s="43"/>
    </row>
    <row r="30" spans="3:18" s="27" customFormat="1" ht="15.9" customHeight="1" x14ac:dyDescent="0.2">
      <c r="C30" s="41" t="s">
        <v>91</v>
      </c>
      <c r="D30" s="42"/>
      <c r="E30" s="39">
        <v>1</v>
      </c>
      <c r="F30" s="39" t="s">
        <v>76</v>
      </c>
      <c r="G30" s="39" t="s">
        <v>76</v>
      </c>
      <c r="H30" s="39" t="s">
        <v>76</v>
      </c>
      <c r="I30" s="39" t="s">
        <v>76</v>
      </c>
      <c r="J30" s="39" t="s">
        <v>76</v>
      </c>
      <c r="K30" s="39" t="s">
        <v>76</v>
      </c>
      <c r="L30" s="40" t="s">
        <v>76</v>
      </c>
      <c r="M30" s="40" t="s">
        <v>76</v>
      </c>
      <c r="Q30" s="39"/>
      <c r="R30" s="39"/>
    </row>
    <row r="31" spans="3:18" s="27" customFormat="1" ht="15.9" customHeight="1" x14ac:dyDescent="0.2">
      <c r="C31" s="41" t="s">
        <v>92</v>
      </c>
      <c r="D31" s="42"/>
      <c r="E31" s="39">
        <v>30</v>
      </c>
      <c r="F31" s="39">
        <v>34</v>
      </c>
      <c r="G31" s="39">
        <v>25</v>
      </c>
      <c r="H31" s="39">
        <v>25</v>
      </c>
      <c r="I31" s="39">
        <v>21</v>
      </c>
      <c r="J31" s="39">
        <v>16</v>
      </c>
      <c r="K31" s="39">
        <v>16</v>
      </c>
      <c r="L31" s="40">
        <v>17</v>
      </c>
      <c r="M31" s="148">
        <v>25</v>
      </c>
      <c r="Q31" s="39"/>
      <c r="R31" s="39"/>
    </row>
    <row r="32" spans="3:18" s="27" customFormat="1" ht="15.9" customHeight="1" x14ac:dyDescent="0.2">
      <c r="C32" s="41" t="s">
        <v>93</v>
      </c>
      <c r="D32" s="42"/>
      <c r="E32" s="39">
        <v>13</v>
      </c>
      <c r="F32" s="39">
        <v>12</v>
      </c>
      <c r="G32" s="39">
        <v>13</v>
      </c>
      <c r="H32" s="39">
        <v>25</v>
      </c>
      <c r="I32" s="39">
        <v>23</v>
      </c>
      <c r="J32" s="39">
        <v>20</v>
      </c>
      <c r="K32" s="39">
        <v>22</v>
      </c>
      <c r="L32" s="40">
        <v>22</v>
      </c>
      <c r="M32" s="148">
        <v>12</v>
      </c>
      <c r="Q32" s="39"/>
      <c r="R32" s="39"/>
    </row>
    <row r="33" spans="2:18" s="27" customFormat="1" ht="15.9" customHeight="1" x14ac:dyDescent="0.2">
      <c r="C33" s="41" t="s">
        <v>71</v>
      </c>
      <c r="D33" s="42"/>
      <c r="E33" s="39">
        <v>176</v>
      </c>
      <c r="F33" s="39">
        <v>225</v>
      </c>
      <c r="G33" s="39">
        <v>219</v>
      </c>
      <c r="H33" s="39">
        <v>221</v>
      </c>
      <c r="I33" s="39">
        <v>260</v>
      </c>
      <c r="J33" s="39">
        <v>276</v>
      </c>
      <c r="K33" s="39">
        <v>209</v>
      </c>
      <c r="L33" s="40">
        <v>264</v>
      </c>
      <c r="M33" s="148">
        <v>330</v>
      </c>
      <c r="Q33" s="39"/>
      <c r="R33" s="39"/>
    </row>
    <row r="34" spans="2:18" s="27" customFormat="1" ht="15.9" customHeight="1" x14ac:dyDescent="0.2">
      <c r="C34" s="41" t="s">
        <v>95</v>
      </c>
      <c r="D34" s="42"/>
      <c r="E34" s="39">
        <v>3</v>
      </c>
      <c r="F34" s="39">
        <v>3</v>
      </c>
      <c r="G34" s="39">
        <v>4</v>
      </c>
      <c r="H34" s="39">
        <v>3</v>
      </c>
      <c r="I34" s="39">
        <v>2</v>
      </c>
      <c r="J34" s="39">
        <v>3</v>
      </c>
      <c r="K34" s="39">
        <v>4</v>
      </c>
      <c r="L34" s="40">
        <v>4</v>
      </c>
      <c r="M34" s="148">
        <v>3</v>
      </c>
      <c r="Q34" s="39"/>
      <c r="R34" s="39"/>
    </row>
    <row r="35" spans="2:18" s="27" customFormat="1" ht="15.9" customHeight="1" x14ac:dyDescent="0.2">
      <c r="C35" s="41" t="s">
        <v>96</v>
      </c>
      <c r="D35" s="42"/>
      <c r="E35" s="39">
        <v>31</v>
      </c>
      <c r="F35" s="39">
        <v>36</v>
      </c>
      <c r="G35" s="39">
        <v>43</v>
      </c>
      <c r="H35" s="39">
        <v>57</v>
      </c>
      <c r="I35" s="39">
        <v>56</v>
      </c>
      <c r="J35" s="39">
        <v>63</v>
      </c>
      <c r="K35" s="39">
        <v>39</v>
      </c>
      <c r="L35" s="40">
        <v>79</v>
      </c>
      <c r="M35" s="148">
        <v>128</v>
      </c>
      <c r="Q35" s="39"/>
      <c r="R35" s="39"/>
    </row>
    <row r="36" spans="2:18" s="27" customFormat="1" ht="15.9" customHeight="1" x14ac:dyDescent="0.2">
      <c r="C36" s="41" t="s">
        <v>97</v>
      </c>
      <c r="D36" s="42"/>
      <c r="E36" s="39">
        <v>119</v>
      </c>
      <c r="F36" s="39">
        <v>134</v>
      </c>
      <c r="G36" s="39">
        <v>133</v>
      </c>
      <c r="H36" s="39">
        <v>124</v>
      </c>
      <c r="I36" s="39">
        <v>151</v>
      </c>
      <c r="J36" s="39">
        <v>157</v>
      </c>
      <c r="K36" s="39">
        <v>143</v>
      </c>
      <c r="L36" s="40">
        <v>149</v>
      </c>
      <c r="M36" s="148">
        <v>178</v>
      </c>
      <c r="Q36" s="39"/>
      <c r="R36" s="39"/>
    </row>
    <row r="37" spans="2:18" s="27" customFormat="1" ht="15.9" customHeight="1" x14ac:dyDescent="0.2">
      <c r="C37" s="41" t="s">
        <v>98</v>
      </c>
      <c r="D37" s="42"/>
      <c r="E37" s="39">
        <v>270</v>
      </c>
      <c r="F37" s="39">
        <v>267</v>
      </c>
      <c r="G37" s="39">
        <v>285</v>
      </c>
      <c r="H37" s="39">
        <v>282</v>
      </c>
      <c r="I37" s="39">
        <v>283</v>
      </c>
      <c r="J37" s="39">
        <v>265</v>
      </c>
      <c r="K37" s="39">
        <v>237</v>
      </c>
      <c r="L37" s="40">
        <v>234</v>
      </c>
      <c r="M37" s="148">
        <f>6+255</f>
        <v>261</v>
      </c>
      <c r="Q37" s="39"/>
      <c r="R37" s="39"/>
    </row>
    <row r="38" spans="2:18" s="27" customFormat="1" ht="15.9" customHeight="1" x14ac:dyDescent="0.2">
      <c r="C38" s="41" t="s">
        <v>99</v>
      </c>
      <c r="D38" s="42"/>
      <c r="E38" s="39">
        <v>3</v>
      </c>
      <c r="F38" s="39">
        <v>3</v>
      </c>
      <c r="G38" s="39">
        <v>4</v>
      </c>
      <c r="H38" s="39">
        <v>15</v>
      </c>
      <c r="I38" s="39">
        <v>24</v>
      </c>
      <c r="J38" s="39">
        <v>28</v>
      </c>
      <c r="K38" s="39">
        <v>27</v>
      </c>
      <c r="L38" s="40">
        <v>20</v>
      </c>
      <c r="M38" s="148">
        <v>14</v>
      </c>
      <c r="Q38" s="39"/>
      <c r="R38" s="39"/>
    </row>
    <row r="39" spans="2:18" s="27" customFormat="1" ht="15.9" customHeight="1" x14ac:dyDescent="0.2">
      <c r="C39" s="41" t="s">
        <v>37</v>
      </c>
      <c r="D39" s="42"/>
      <c r="E39" s="39" t="s">
        <v>76</v>
      </c>
      <c r="F39" s="39" t="s">
        <v>76</v>
      </c>
      <c r="G39" s="39">
        <v>1</v>
      </c>
      <c r="H39" s="39">
        <v>1</v>
      </c>
      <c r="I39" s="39">
        <v>1</v>
      </c>
      <c r="J39" s="39">
        <v>1</v>
      </c>
      <c r="K39" s="39">
        <v>1</v>
      </c>
      <c r="L39" s="40">
        <v>1</v>
      </c>
      <c r="M39" s="148">
        <v>1</v>
      </c>
      <c r="Q39" s="39"/>
      <c r="R39" s="39"/>
    </row>
    <row r="40" spans="2:18" s="27" customFormat="1" ht="15.9" customHeight="1" x14ac:dyDescent="0.2">
      <c r="C40" s="41" t="s">
        <v>20</v>
      </c>
      <c r="D40" s="42"/>
      <c r="E40" s="39">
        <v>173</v>
      </c>
      <c r="F40" s="39">
        <v>214</v>
      </c>
      <c r="G40" s="39">
        <v>246</v>
      </c>
      <c r="H40" s="39">
        <v>254</v>
      </c>
      <c r="I40" s="39">
        <v>256</v>
      </c>
      <c r="J40" s="39">
        <v>255</v>
      </c>
      <c r="K40" s="39">
        <v>234</v>
      </c>
      <c r="L40" s="40">
        <v>282</v>
      </c>
      <c r="M40" s="189">
        <v>323</v>
      </c>
      <c r="Q40" s="39"/>
      <c r="R40" s="39"/>
    </row>
    <row r="41" spans="2:18" s="27" customFormat="1" ht="15.9" customHeight="1" x14ac:dyDescent="0.2">
      <c r="B41" s="45"/>
      <c r="C41" s="46" t="s">
        <v>101</v>
      </c>
      <c r="D41" s="47"/>
      <c r="E41" s="48">
        <f t="shared" ref="E41:M41" si="0">SUM(E6:E40)</f>
        <v>1923</v>
      </c>
      <c r="F41" s="48">
        <f t="shared" si="0"/>
        <v>2198</v>
      </c>
      <c r="G41" s="48">
        <f t="shared" si="0"/>
        <v>2377</v>
      </c>
      <c r="H41" s="48">
        <f t="shared" si="0"/>
        <v>2478</v>
      </c>
      <c r="I41" s="48">
        <f t="shared" si="0"/>
        <v>2622</v>
      </c>
      <c r="J41" s="48">
        <f t="shared" si="0"/>
        <v>2461</v>
      </c>
      <c r="K41" s="48">
        <f t="shared" si="0"/>
        <v>2228</v>
      </c>
      <c r="L41" s="48">
        <f t="shared" si="0"/>
        <v>2460</v>
      </c>
      <c r="M41" s="48">
        <f t="shared" si="0"/>
        <v>2825</v>
      </c>
      <c r="Q41" s="39"/>
      <c r="R41" s="39"/>
    </row>
    <row r="42" spans="2:18" s="26" customFormat="1" ht="12" customHeight="1" x14ac:dyDescent="0.15">
      <c r="Q42" s="39"/>
      <c r="R42" s="39"/>
    </row>
    <row r="43" spans="2:18" s="26" customFormat="1" ht="12" customHeight="1" x14ac:dyDescent="0.15">
      <c r="C43" s="27" t="s">
        <v>103</v>
      </c>
      <c r="D43" s="27"/>
      <c r="E43" s="49"/>
      <c r="F43" s="49"/>
      <c r="G43" s="49"/>
      <c r="H43" s="49"/>
      <c r="I43" s="49"/>
      <c r="J43" s="49"/>
      <c r="K43" s="49"/>
      <c r="L43" s="49"/>
      <c r="M43" s="49"/>
      <c r="Q43" s="39"/>
      <c r="R43" s="39"/>
    </row>
    <row r="44" spans="2:18" s="26" customFormat="1" ht="12" customHeight="1" x14ac:dyDescent="0.15">
      <c r="C44" s="184" t="s">
        <v>257</v>
      </c>
      <c r="D44" s="185"/>
      <c r="E44" s="185"/>
      <c r="F44" s="186"/>
      <c r="G44" s="187"/>
      <c r="H44" s="187"/>
      <c r="I44" s="188"/>
      <c r="J44" s="188"/>
      <c r="K44" s="187"/>
      <c r="L44" s="187"/>
      <c r="M44" s="187"/>
      <c r="N44" s="50"/>
      <c r="Q44" s="39"/>
      <c r="R44" s="39"/>
    </row>
    <row r="45" spans="2:18" s="26" customFormat="1" ht="12" customHeight="1" x14ac:dyDescent="0.15">
      <c r="C45" s="207" t="s">
        <v>252</v>
      </c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50"/>
      <c r="Q45" s="39"/>
      <c r="R45" s="39"/>
    </row>
    <row r="46" spans="2:18" s="26" customFormat="1" ht="12" customHeight="1" x14ac:dyDescent="0.15"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50"/>
      <c r="Q46" s="39"/>
      <c r="R46" s="39"/>
    </row>
    <row r="47" spans="2:18" s="26" customFormat="1" ht="12" customHeight="1" x14ac:dyDescent="0.15"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50"/>
      <c r="Q47" s="39"/>
      <c r="R47" s="39"/>
    </row>
    <row r="48" spans="2:18" s="26" customFormat="1" ht="12" customHeight="1" x14ac:dyDescent="0.15"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50"/>
      <c r="Q48" s="39"/>
      <c r="R48" s="39"/>
    </row>
    <row r="49" spans="3:18" s="26" customFormat="1" ht="12" customHeight="1" x14ac:dyDescent="0.15"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50"/>
      <c r="Q49" s="39"/>
      <c r="R49" s="39"/>
    </row>
    <row r="50" spans="3:18" s="26" customFormat="1" ht="12" customHeight="1" x14ac:dyDescent="0.15"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50"/>
      <c r="Q50" s="39"/>
      <c r="R50" s="39"/>
    </row>
    <row r="51" spans="3:18" x14ac:dyDescent="0.2">
      <c r="C51" s="26" t="s">
        <v>106</v>
      </c>
      <c r="Q51" s="39"/>
      <c r="R51" s="39"/>
    </row>
  </sheetData>
  <mergeCells count="2">
    <mergeCell ref="C4:C5"/>
    <mergeCell ref="C45:M50"/>
  </mergeCells>
  <phoneticPr fontId="31"/>
  <hyperlinks>
    <hyperlink ref="A1" location="目次!A2" display="目次へ戻る" xr:uid="{6654C88B-0D55-4C5B-B1C1-A99573618A5F}"/>
  </hyperlinks>
  <printOptions horizontalCentered="1"/>
  <pageMargins left="0.31496062992125984" right="0.19685039370078738" top="0.98425196850393704" bottom="0.98425196850393704" header="0.51181102362204722" footer="0.51181102362204722"/>
  <pageSetup paperSize="9" firstPageNumber="5" orientation="portrait" useFirstPageNumber="1" horizontalDpi="4294967292" r:id="rId1"/>
  <headerFooter scaleWithDoc="0" alignWithMargins="0">
    <oddHeader>&amp;C&amp;"ＭＳ ゴシック,regular"&amp;11２　人口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5EF9A-1563-42B0-8479-68A6568F4972}">
  <sheetPr codeName="Sheet8">
    <tabColor theme="5" tint="0.39997558519241921"/>
  </sheetPr>
  <dimension ref="A1:H40"/>
  <sheetViews>
    <sheetView showGridLines="0" zoomScaleNormal="100" workbookViewId="0">
      <selection activeCell="B2" sqref="B2"/>
    </sheetView>
  </sheetViews>
  <sheetFormatPr defaultRowHeight="14.4" x14ac:dyDescent="0.2"/>
  <cols>
    <col min="1" max="1" width="10.59765625" customWidth="1"/>
    <col min="2" max="2" width="13.59765625" customWidth="1"/>
    <col min="3" max="4" width="15.09765625" customWidth="1"/>
  </cols>
  <sheetData>
    <row r="1" spans="1:8" ht="15.9" customHeight="1" x14ac:dyDescent="0.2">
      <c r="A1" s="8" t="s">
        <v>51</v>
      </c>
    </row>
    <row r="2" spans="1:8" ht="16.5" customHeight="1" x14ac:dyDescent="0.2">
      <c r="B2" s="28" t="s">
        <v>108</v>
      </c>
    </row>
    <row r="3" spans="1:8" s="26" customFormat="1" ht="12" customHeight="1" x14ac:dyDescent="0.15">
      <c r="H3" s="51" t="s">
        <v>253</v>
      </c>
    </row>
    <row r="4" spans="1:8" s="27" customFormat="1" ht="18" customHeight="1" x14ac:dyDescent="0.2">
      <c r="B4" s="210" t="s">
        <v>110</v>
      </c>
      <c r="C4" s="208" t="s">
        <v>112</v>
      </c>
      <c r="D4" s="210"/>
      <c r="E4" s="212" t="s">
        <v>6</v>
      </c>
      <c r="F4" s="212" t="s">
        <v>56</v>
      </c>
      <c r="G4" s="212" t="s">
        <v>62</v>
      </c>
      <c r="H4" s="208" t="s">
        <v>15</v>
      </c>
    </row>
    <row r="5" spans="1:8" s="27" customFormat="1" ht="18" customHeight="1" x14ac:dyDescent="0.2">
      <c r="B5" s="211"/>
      <c r="C5" s="53" t="s">
        <v>114</v>
      </c>
      <c r="D5" s="53" t="s">
        <v>115</v>
      </c>
      <c r="E5" s="213"/>
      <c r="F5" s="213"/>
      <c r="G5" s="213"/>
      <c r="H5" s="209"/>
    </row>
    <row r="6" spans="1:8" s="27" customFormat="1" ht="18" customHeight="1" x14ac:dyDescent="0.2">
      <c r="B6" s="42" t="s">
        <v>117</v>
      </c>
      <c r="C6" s="246">
        <v>38.4</v>
      </c>
      <c r="D6" s="55" t="s">
        <v>159</v>
      </c>
      <c r="E6" s="149">
        <f>F6+G6</f>
        <v>5589</v>
      </c>
      <c r="F6" s="150">
        <v>2867</v>
      </c>
      <c r="G6" s="150">
        <v>2722</v>
      </c>
      <c r="H6" s="151">
        <v>2767</v>
      </c>
    </row>
    <row r="7" spans="1:8" s="27" customFormat="1" ht="18" customHeight="1" x14ac:dyDescent="0.2">
      <c r="B7" s="42" t="s">
        <v>0</v>
      </c>
      <c r="C7" s="246">
        <v>44.9</v>
      </c>
      <c r="D7" s="55" t="s">
        <v>159</v>
      </c>
      <c r="E7" s="149">
        <f t="shared" ref="E7:E37" si="0">F7+G7</f>
        <v>8296</v>
      </c>
      <c r="F7" s="150">
        <v>4130</v>
      </c>
      <c r="G7" s="150">
        <v>4166</v>
      </c>
      <c r="H7" s="151">
        <v>4293</v>
      </c>
    </row>
    <row r="8" spans="1:8" s="27" customFormat="1" ht="18" customHeight="1" x14ac:dyDescent="0.2">
      <c r="B8" s="42" t="s">
        <v>118</v>
      </c>
      <c r="C8" s="246">
        <v>56.3</v>
      </c>
      <c r="D8" s="55" t="s">
        <v>159</v>
      </c>
      <c r="E8" s="149">
        <f t="shared" si="0"/>
        <v>8291</v>
      </c>
      <c r="F8" s="150">
        <v>4321</v>
      </c>
      <c r="G8" s="150">
        <v>3970</v>
      </c>
      <c r="H8" s="151">
        <v>4301</v>
      </c>
    </row>
    <row r="9" spans="1:8" s="27" customFormat="1" ht="18" customHeight="1" x14ac:dyDescent="0.2">
      <c r="B9" s="42" t="s">
        <v>122</v>
      </c>
      <c r="C9" s="246">
        <v>4.5</v>
      </c>
      <c r="D9" s="55" t="s">
        <v>159</v>
      </c>
      <c r="E9" s="149">
        <f t="shared" si="0"/>
        <v>229</v>
      </c>
      <c r="F9" s="150">
        <v>124</v>
      </c>
      <c r="G9" s="150">
        <v>105</v>
      </c>
      <c r="H9" s="151">
        <v>111</v>
      </c>
    </row>
    <row r="10" spans="1:8" s="27" customFormat="1" ht="18" customHeight="1" x14ac:dyDescent="0.2">
      <c r="B10" s="42" t="s">
        <v>123</v>
      </c>
      <c r="C10" s="246">
        <v>58.7</v>
      </c>
      <c r="D10" s="55" t="s">
        <v>159</v>
      </c>
      <c r="E10" s="149">
        <f t="shared" si="0"/>
        <v>6824</v>
      </c>
      <c r="F10" s="150">
        <v>3414</v>
      </c>
      <c r="G10" s="150">
        <v>3410</v>
      </c>
      <c r="H10" s="151">
        <v>3068</v>
      </c>
    </row>
    <row r="11" spans="1:8" s="27" customFormat="1" ht="18" customHeight="1" x14ac:dyDescent="0.2">
      <c r="B11" s="42" t="s">
        <v>124</v>
      </c>
      <c r="C11" s="246">
        <v>3.5</v>
      </c>
      <c r="D11" s="56">
        <v>61.4</v>
      </c>
      <c r="E11" s="149">
        <f t="shared" si="0"/>
        <v>694</v>
      </c>
      <c r="F11" s="150">
        <v>344</v>
      </c>
      <c r="G11" s="150">
        <v>350</v>
      </c>
      <c r="H11" s="151">
        <v>444</v>
      </c>
    </row>
    <row r="12" spans="1:8" s="27" customFormat="1" ht="18" customHeight="1" x14ac:dyDescent="0.2">
      <c r="B12" s="42" t="s">
        <v>111</v>
      </c>
      <c r="C12" s="246">
        <v>13.1</v>
      </c>
      <c r="D12" s="55" t="s">
        <v>159</v>
      </c>
      <c r="E12" s="149">
        <f t="shared" si="0"/>
        <v>658</v>
      </c>
      <c r="F12" s="150">
        <v>336</v>
      </c>
      <c r="G12" s="150">
        <v>322</v>
      </c>
      <c r="H12" s="151">
        <v>404</v>
      </c>
    </row>
    <row r="13" spans="1:8" s="27" customFormat="1" ht="18" customHeight="1" x14ac:dyDescent="0.2">
      <c r="B13" s="42" t="s">
        <v>12</v>
      </c>
      <c r="C13" s="246">
        <v>14.9</v>
      </c>
      <c r="D13" s="55" t="s">
        <v>159</v>
      </c>
      <c r="E13" s="149">
        <f t="shared" si="0"/>
        <v>1510</v>
      </c>
      <c r="F13" s="150">
        <v>755</v>
      </c>
      <c r="G13" s="150">
        <v>755</v>
      </c>
      <c r="H13" s="151">
        <v>820</v>
      </c>
    </row>
    <row r="14" spans="1:8" s="27" customFormat="1" ht="18" customHeight="1" x14ac:dyDescent="0.2">
      <c r="B14" s="42" t="s">
        <v>126</v>
      </c>
      <c r="C14" s="246">
        <v>65</v>
      </c>
      <c r="D14" s="55" t="s">
        <v>159</v>
      </c>
      <c r="E14" s="149">
        <f t="shared" si="0"/>
        <v>7637</v>
      </c>
      <c r="F14" s="150">
        <v>4060</v>
      </c>
      <c r="G14" s="150">
        <v>3577</v>
      </c>
      <c r="H14" s="151">
        <v>4556</v>
      </c>
    </row>
    <row r="15" spans="1:8" s="27" customFormat="1" ht="18" customHeight="1" x14ac:dyDescent="0.2">
      <c r="B15" s="42" t="s">
        <v>128</v>
      </c>
      <c r="C15" s="246">
        <v>56.8</v>
      </c>
      <c r="D15" s="55" t="s">
        <v>159</v>
      </c>
      <c r="E15" s="149">
        <f t="shared" si="0"/>
        <v>6764</v>
      </c>
      <c r="F15" s="150">
        <v>3464</v>
      </c>
      <c r="G15" s="150">
        <v>3300</v>
      </c>
      <c r="H15" s="151">
        <v>3341</v>
      </c>
    </row>
    <row r="16" spans="1:8" s="27" customFormat="1" ht="18" customHeight="1" x14ac:dyDescent="0.2">
      <c r="B16" s="42" t="s">
        <v>129</v>
      </c>
      <c r="C16" s="246">
        <v>29.3</v>
      </c>
      <c r="D16" s="55" t="s">
        <v>159</v>
      </c>
      <c r="E16" s="149">
        <f t="shared" si="0"/>
        <v>1801</v>
      </c>
      <c r="F16" s="150">
        <v>949</v>
      </c>
      <c r="G16" s="150">
        <v>852</v>
      </c>
      <c r="H16" s="151">
        <v>828</v>
      </c>
    </row>
    <row r="17" spans="2:8" s="27" customFormat="1" ht="18" customHeight="1" x14ac:dyDescent="0.2">
      <c r="B17" s="42" t="s">
        <v>130</v>
      </c>
      <c r="C17" s="247">
        <v>18.7</v>
      </c>
      <c r="D17" s="55" t="s">
        <v>159</v>
      </c>
      <c r="E17" s="149">
        <f t="shared" si="0"/>
        <v>148</v>
      </c>
      <c r="F17" s="150">
        <v>77</v>
      </c>
      <c r="G17" s="150">
        <v>71</v>
      </c>
      <c r="H17" s="151">
        <v>76</v>
      </c>
    </row>
    <row r="18" spans="2:8" s="27" customFormat="1" ht="18" customHeight="1" x14ac:dyDescent="0.2">
      <c r="B18" s="42" t="s">
        <v>131</v>
      </c>
      <c r="C18" s="247">
        <v>18</v>
      </c>
      <c r="D18" s="55" t="s">
        <v>159</v>
      </c>
      <c r="E18" s="149">
        <f t="shared" si="0"/>
        <v>7</v>
      </c>
      <c r="F18" s="150">
        <v>1</v>
      </c>
      <c r="G18" s="150">
        <v>6</v>
      </c>
      <c r="H18" s="151">
        <v>6</v>
      </c>
    </row>
    <row r="19" spans="2:8" s="27" customFormat="1" ht="18" customHeight="1" x14ac:dyDescent="0.2">
      <c r="B19" s="42" t="s">
        <v>132</v>
      </c>
      <c r="C19" s="246">
        <v>28.7</v>
      </c>
      <c r="D19" s="55" t="s">
        <v>159</v>
      </c>
      <c r="E19" s="149" t="s">
        <v>159</v>
      </c>
      <c r="F19" s="150" t="s">
        <v>159</v>
      </c>
      <c r="G19" s="150" t="s">
        <v>159</v>
      </c>
      <c r="H19" s="152" t="s">
        <v>159</v>
      </c>
    </row>
    <row r="20" spans="2:8" s="27" customFormat="1" ht="18" customHeight="1" x14ac:dyDescent="0.2">
      <c r="B20" s="42" t="s">
        <v>133</v>
      </c>
      <c r="C20" s="246">
        <v>27.4</v>
      </c>
      <c r="D20" s="55" t="s">
        <v>159</v>
      </c>
      <c r="E20" s="149">
        <f t="shared" si="0"/>
        <v>19</v>
      </c>
      <c r="F20" s="150">
        <v>12</v>
      </c>
      <c r="G20" s="150">
        <v>7</v>
      </c>
      <c r="H20" s="151">
        <v>11</v>
      </c>
    </row>
    <row r="21" spans="2:8" s="27" customFormat="1" ht="18" customHeight="1" x14ac:dyDescent="0.2">
      <c r="B21" s="42" t="s">
        <v>33</v>
      </c>
      <c r="C21" s="246">
        <v>5.3</v>
      </c>
      <c r="D21" s="55">
        <v>22.4</v>
      </c>
      <c r="E21" s="149">
        <f t="shared" si="0"/>
        <v>37</v>
      </c>
      <c r="F21" s="150">
        <v>14</v>
      </c>
      <c r="G21" s="150">
        <v>23</v>
      </c>
      <c r="H21" s="151">
        <v>27</v>
      </c>
    </row>
    <row r="22" spans="2:8" s="27" customFormat="1" ht="18" customHeight="1" x14ac:dyDescent="0.2">
      <c r="B22" s="42" t="s">
        <v>134</v>
      </c>
      <c r="C22" s="246">
        <v>62.4</v>
      </c>
      <c r="D22" s="55" t="s">
        <v>159</v>
      </c>
      <c r="E22" s="149">
        <f t="shared" si="0"/>
        <v>8398</v>
      </c>
      <c r="F22" s="150">
        <v>4082</v>
      </c>
      <c r="G22" s="150">
        <v>4316</v>
      </c>
      <c r="H22" s="151">
        <v>4588</v>
      </c>
    </row>
    <row r="23" spans="2:8" s="27" customFormat="1" ht="18" customHeight="1" x14ac:dyDescent="0.2">
      <c r="B23" s="42" t="s">
        <v>135</v>
      </c>
      <c r="C23" s="246">
        <v>11.1</v>
      </c>
      <c r="D23" s="55" t="s">
        <v>159</v>
      </c>
      <c r="E23" s="149">
        <f t="shared" si="0"/>
        <v>318</v>
      </c>
      <c r="F23" s="150">
        <v>99</v>
      </c>
      <c r="G23" s="150">
        <v>219</v>
      </c>
      <c r="H23" s="151">
        <v>261</v>
      </c>
    </row>
    <row r="24" spans="2:8" s="27" customFormat="1" ht="18" customHeight="1" x14ac:dyDescent="0.2">
      <c r="B24" s="42" t="s">
        <v>138</v>
      </c>
      <c r="C24" s="246">
        <v>6.6</v>
      </c>
      <c r="D24" s="56">
        <v>62.1</v>
      </c>
      <c r="E24" s="149">
        <f t="shared" si="0"/>
        <v>2915</v>
      </c>
      <c r="F24" s="150">
        <v>1720</v>
      </c>
      <c r="G24" s="150">
        <v>1195</v>
      </c>
      <c r="H24" s="151">
        <v>1358</v>
      </c>
    </row>
    <row r="25" spans="2:8" s="27" customFormat="1" ht="18" customHeight="1" x14ac:dyDescent="0.2">
      <c r="B25" s="42" t="s">
        <v>140</v>
      </c>
      <c r="C25" s="246">
        <v>15.1</v>
      </c>
      <c r="D25" s="55" t="s">
        <v>159</v>
      </c>
      <c r="E25" s="149">
        <f t="shared" si="0"/>
        <v>2433</v>
      </c>
      <c r="F25" s="150">
        <v>1159</v>
      </c>
      <c r="G25" s="150">
        <v>1274</v>
      </c>
      <c r="H25" s="151">
        <v>1435</v>
      </c>
    </row>
    <row r="26" spans="2:8" s="27" customFormat="1" ht="18" customHeight="1" x14ac:dyDescent="0.2">
      <c r="B26" s="42" t="s">
        <v>141</v>
      </c>
      <c r="C26" s="246">
        <v>6.3</v>
      </c>
      <c r="D26" s="55" t="s">
        <v>159</v>
      </c>
      <c r="E26" s="149">
        <f t="shared" si="0"/>
        <v>994</v>
      </c>
      <c r="F26" s="150">
        <v>487</v>
      </c>
      <c r="G26" s="150">
        <v>507</v>
      </c>
      <c r="H26" s="151">
        <v>539</v>
      </c>
    </row>
    <row r="27" spans="2:8" s="27" customFormat="1" ht="18" customHeight="1" x14ac:dyDescent="0.2">
      <c r="B27" s="42" t="s">
        <v>142</v>
      </c>
      <c r="C27" s="246">
        <v>9.1</v>
      </c>
      <c r="D27" s="55" t="s">
        <v>159</v>
      </c>
      <c r="E27" s="149">
        <f t="shared" si="0"/>
        <v>844</v>
      </c>
      <c r="F27" s="150">
        <v>494</v>
      </c>
      <c r="G27" s="150">
        <v>350</v>
      </c>
      <c r="H27" s="151">
        <v>652</v>
      </c>
    </row>
    <row r="28" spans="2:8" s="27" customFormat="1" ht="18" customHeight="1" x14ac:dyDescent="0.2">
      <c r="B28" s="42" t="s">
        <v>143</v>
      </c>
      <c r="C28" s="246">
        <v>27.2</v>
      </c>
      <c r="D28" s="55" t="s">
        <v>159</v>
      </c>
      <c r="E28" s="149">
        <f t="shared" si="0"/>
        <v>3853</v>
      </c>
      <c r="F28" s="150">
        <v>2025</v>
      </c>
      <c r="G28" s="150">
        <v>1828</v>
      </c>
      <c r="H28" s="151">
        <v>1883</v>
      </c>
    </row>
    <row r="29" spans="2:8" s="27" customFormat="1" ht="18" customHeight="1" x14ac:dyDescent="0.2">
      <c r="B29" s="42" t="s">
        <v>144</v>
      </c>
      <c r="C29" s="246">
        <v>28.4</v>
      </c>
      <c r="D29" s="55" t="s">
        <v>159</v>
      </c>
      <c r="E29" s="149">
        <f t="shared" si="0"/>
        <v>3048</v>
      </c>
      <c r="F29" s="150">
        <v>1594</v>
      </c>
      <c r="G29" s="150">
        <v>1454</v>
      </c>
      <c r="H29" s="151">
        <v>1475</v>
      </c>
    </row>
    <row r="30" spans="2:8" s="27" customFormat="1" ht="18" customHeight="1" x14ac:dyDescent="0.2">
      <c r="B30" s="42" t="s">
        <v>75</v>
      </c>
      <c r="C30" s="246">
        <v>30.9</v>
      </c>
      <c r="D30" s="55" t="s">
        <v>159</v>
      </c>
      <c r="E30" s="149">
        <f t="shared" si="0"/>
        <v>3999</v>
      </c>
      <c r="F30" s="150">
        <v>2090</v>
      </c>
      <c r="G30" s="150">
        <v>1909</v>
      </c>
      <c r="H30" s="151">
        <v>1672</v>
      </c>
    </row>
    <row r="31" spans="2:8" s="27" customFormat="1" ht="18" customHeight="1" x14ac:dyDescent="0.2">
      <c r="B31" s="42" t="s">
        <v>145</v>
      </c>
      <c r="C31" s="246">
        <v>30.3</v>
      </c>
      <c r="D31" s="56">
        <v>8.6999999999999993</v>
      </c>
      <c r="E31" s="149">
        <f t="shared" si="0"/>
        <v>1726</v>
      </c>
      <c r="F31" s="150">
        <v>953</v>
      </c>
      <c r="G31" s="150">
        <v>773</v>
      </c>
      <c r="H31" s="151">
        <v>933</v>
      </c>
    </row>
    <row r="32" spans="2:8" s="27" customFormat="1" ht="18" customHeight="1" x14ac:dyDescent="0.2">
      <c r="B32" s="42" t="s">
        <v>146</v>
      </c>
      <c r="C32" s="247">
        <v>0.3</v>
      </c>
      <c r="D32" s="56">
        <v>27.8</v>
      </c>
      <c r="E32" s="149">
        <f t="shared" si="0"/>
        <v>26</v>
      </c>
      <c r="F32" s="150">
        <v>15</v>
      </c>
      <c r="G32" s="150">
        <v>11</v>
      </c>
      <c r="H32" s="151">
        <v>18</v>
      </c>
    </row>
    <row r="33" spans="2:8" s="27" customFormat="1" ht="18" customHeight="1" x14ac:dyDescent="0.2">
      <c r="B33" s="42" t="s">
        <v>147</v>
      </c>
      <c r="C33" s="247">
        <v>0</v>
      </c>
      <c r="D33" s="56">
        <v>40.6</v>
      </c>
      <c r="E33" s="149" t="s">
        <v>159</v>
      </c>
      <c r="F33" s="150" t="s">
        <v>159</v>
      </c>
      <c r="G33" s="150" t="s">
        <v>159</v>
      </c>
      <c r="H33" s="152" t="s">
        <v>159</v>
      </c>
    </row>
    <row r="34" spans="2:8" s="27" customFormat="1" ht="18" customHeight="1" x14ac:dyDescent="0.2">
      <c r="B34" s="42" t="s">
        <v>149</v>
      </c>
      <c r="C34" s="247">
        <v>0</v>
      </c>
      <c r="D34" s="56">
        <v>98.5</v>
      </c>
      <c r="E34" s="149" t="s">
        <v>159</v>
      </c>
      <c r="F34" s="150" t="s">
        <v>159</v>
      </c>
      <c r="G34" s="150" t="s">
        <v>159</v>
      </c>
      <c r="H34" s="152" t="s">
        <v>159</v>
      </c>
    </row>
    <row r="35" spans="2:8" s="27" customFormat="1" ht="18" customHeight="1" x14ac:dyDescent="0.2">
      <c r="B35" s="42" t="s">
        <v>150</v>
      </c>
      <c r="C35" s="246">
        <v>6.4</v>
      </c>
      <c r="D35" s="55" t="s">
        <v>159</v>
      </c>
      <c r="E35" s="149">
        <f t="shared" si="0"/>
        <v>1083</v>
      </c>
      <c r="F35" s="150">
        <v>546</v>
      </c>
      <c r="G35" s="150">
        <v>537</v>
      </c>
      <c r="H35" s="151">
        <v>683</v>
      </c>
    </row>
    <row r="36" spans="2:8" s="27" customFormat="1" ht="18" customHeight="1" x14ac:dyDescent="0.2">
      <c r="B36" s="42" t="s">
        <v>151</v>
      </c>
      <c r="C36" s="246">
        <v>20.2</v>
      </c>
      <c r="D36" s="55" t="s">
        <v>159</v>
      </c>
      <c r="E36" s="149">
        <f t="shared" si="0"/>
        <v>4012</v>
      </c>
      <c r="F36" s="150">
        <v>2078</v>
      </c>
      <c r="G36" s="150">
        <v>1934</v>
      </c>
      <c r="H36" s="151">
        <v>2182</v>
      </c>
    </row>
    <row r="37" spans="2:8" s="27" customFormat="1" ht="18" customHeight="1" x14ac:dyDescent="0.2">
      <c r="B37" s="42" t="s">
        <v>152</v>
      </c>
      <c r="C37" s="246">
        <v>9.4</v>
      </c>
      <c r="D37" s="55" t="s">
        <v>159</v>
      </c>
      <c r="E37" s="149">
        <f t="shared" si="0"/>
        <v>2225</v>
      </c>
      <c r="F37" s="150">
        <v>1124</v>
      </c>
      <c r="G37" s="150">
        <v>1101</v>
      </c>
      <c r="H37" s="151">
        <v>939</v>
      </c>
    </row>
    <row r="38" spans="2:8" s="27" customFormat="1" ht="18" customHeight="1" x14ac:dyDescent="0.2">
      <c r="B38" s="47" t="s">
        <v>101</v>
      </c>
      <c r="C38" s="248">
        <v>782.5</v>
      </c>
      <c r="D38" s="153">
        <v>321.5</v>
      </c>
      <c r="E38" s="154">
        <f>F38+G38</f>
        <v>84378</v>
      </c>
      <c r="F38" s="155">
        <f>SUM(F6:F37)</f>
        <v>43334</v>
      </c>
      <c r="G38" s="156">
        <f>SUM(G6:G37)</f>
        <v>41044</v>
      </c>
      <c r="H38" s="157">
        <f>SUM(H6:H37)</f>
        <v>43671</v>
      </c>
    </row>
    <row r="39" spans="2:8" s="26" customFormat="1" ht="12" customHeight="1" x14ac:dyDescent="0.15"/>
    <row r="40" spans="2:8" s="26" customFormat="1" ht="12" customHeight="1" x14ac:dyDescent="0.15">
      <c r="B40" s="27" t="s">
        <v>116</v>
      </c>
    </row>
  </sheetData>
  <mergeCells count="6">
    <mergeCell ref="H4:H5"/>
    <mergeCell ref="B4:B5"/>
    <mergeCell ref="C4:D4"/>
    <mergeCell ref="E4:E5"/>
    <mergeCell ref="F4:F5"/>
    <mergeCell ref="G4:G5"/>
  </mergeCells>
  <phoneticPr fontId="31"/>
  <hyperlinks>
    <hyperlink ref="A1" location="目次!A2" display="目次へ戻る" xr:uid="{6EF4DFEB-B821-4347-90C2-A6ED62A616C1}"/>
  </hyperlinks>
  <pageMargins left="0.78740157480314954" right="0.78740157480314954" top="0.98425196850393704" bottom="0.98425196850393704" header="0.51200000000000001" footer="0.51200000000000001"/>
  <pageSetup paperSize="9" firstPageNumber="6" orientation="portrait" useFirstPageNumber="1" horizontalDpi="4294967292" r:id="rId1"/>
  <headerFooter scaleWithDoc="0" alignWithMargins="0">
    <oddHeader>&amp;C&amp;"ＭＳ ゴシック,regular"&amp;11２　人口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C4861-58AA-456F-BF11-1BFBF4E583FF}">
  <sheetPr codeName="Sheet9">
    <tabColor theme="5" tint="0.39997558519241921"/>
  </sheetPr>
  <dimension ref="A1:L40"/>
  <sheetViews>
    <sheetView showGridLines="0" zoomScaleNormal="100" zoomScaleSheetLayoutView="100" workbookViewId="0">
      <selection activeCell="B2" sqref="B2"/>
    </sheetView>
  </sheetViews>
  <sheetFormatPr defaultColWidth="9" defaultRowHeight="12" x14ac:dyDescent="0.15"/>
  <cols>
    <col min="1" max="1" width="10.59765625" style="26" customWidth="1"/>
    <col min="2" max="2" width="12.69921875" style="26" customWidth="1"/>
    <col min="3" max="10" width="8.09765625" style="26" customWidth="1"/>
    <col min="11" max="11" width="9" style="26" bestFit="1"/>
    <col min="12" max="16384" width="9" style="26"/>
  </cols>
  <sheetData>
    <row r="1" spans="1:12" ht="15.9" customHeight="1" x14ac:dyDescent="0.2">
      <c r="A1" s="8" t="s">
        <v>51</v>
      </c>
    </row>
    <row r="2" spans="1:12" ht="16.5" customHeight="1" x14ac:dyDescent="0.2">
      <c r="B2" s="28" t="s">
        <v>102</v>
      </c>
    </row>
    <row r="3" spans="1:12" ht="12" customHeight="1" x14ac:dyDescent="0.15">
      <c r="J3" s="29" t="s">
        <v>50</v>
      </c>
    </row>
    <row r="4" spans="1:12" s="27" customFormat="1" ht="16.5" customHeight="1" x14ac:dyDescent="0.2">
      <c r="B4" s="210" t="s">
        <v>110</v>
      </c>
      <c r="C4" s="214" t="s">
        <v>154</v>
      </c>
      <c r="D4" s="216"/>
      <c r="E4" s="214" t="s">
        <v>155</v>
      </c>
      <c r="F4" s="216"/>
      <c r="G4" s="214" t="s">
        <v>156</v>
      </c>
      <c r="H4" s="215"/>
      <c r="I4" s="214" t="s">
        <v>254</v>
      </c>
      <c r="J4" s="215"/>
      <c r="K4" s="58"/>
      <c r="L4" s="58"/>
    </row>
    <row r="5" spans="1:12" s="27" customFormat="1" ht="16.5" customHeight="1" x14ac:dyDescent="0.2">
      <c r="B5" s="211"/>
      <c r="C5" s="53" t="s">
        <v>157</v>
      </c>
      <c r="D5" s="53" t="s">
        <v>158</v>
      </c>
      <c r="E5" s="53" t="s">
        <v>157</v>
      </c>
      <c r="F5" s="53" t="s">
        <v>158</v>
      </c>
      <c r="G5" s="53" t="s">
        <v>157</v>
      </c>
      <c r="H5" s="59" t="s">
        <v>158</v>
      </c>
      <c r="I5" s="53" t="s">
        <v>157</v>
      </c>
      <c r="J5" s="59" t="s">
        <v>158</v>
      </c>
      <c r="K5" s="60"/>
      <c r="L5" s="60"/>
    </row>
    <row r="6" spans="1:12" s="27" customFormat="1" ht="18" customHeight="1" x14ac:dyDescent="0.2">
      <c r="B6" s="42" t="s">
        <v>54</v>
      </c>
      <c r="C6" s="61">
        <f t="shared" ref="C6:H6" si="0">SUM(C7:C38)</f>
        <v>42265</v>
      </c>
      <c r="D6" s="62">
        <f t="shared" si="0"/>
        <v>83781</v>
      </c>
      <c r="E6" s="61">
        <f t="shared" si="0"/>
        <v>42152</v>
      </c>
      <c r="F6" s="62">
        <f t="shared" si="0"/>
        <v>83199</v>
      </c>
      <c r="G6" s="61">
        <f t="shared" si="0"/>
        <v>42761</v>
      </c>
      <c r="H6" s="62">
        <f t="shared" si="0"/>
        <v>83599</v>
      </c>
      <c r="I6" s="158">
        <f>SUM(I7:I38)</f>
        <v>43671</v>
      </c>
      <c r="J6" s="159">
        <f>SUM(J7:J38)</f>
        <v>84378</v>
      </c>
      <c r="K6" s="63"/>
      <c r="L6" s="63"/>
    </row>
    <row r="7" spans="1:12" s="27" customFormat="1" ht="18" customHeight="1" x14ac:dyDescent="0.2">
      <c r="B7" s="42" t="s">
        <v>117</v>
      </c>
      <c r="C7" s="64">
        <v>2761</v>
      </c>
      <c r="D7" s="65">
        <v>5729</v>
      </c>
      <c r="E7" s="64">
        <v>2758</v>
      </c>
      <c r="F7" s="65">
        <v>5699</v>
      </c>
      <c r="G7" s="64">
        <v>2767</v>
      </c>
      <c r="H7" s="65">
        <v>5631</v>
      </c>
      <c r="I7" s="160">
        <v>2767</v>
      </c>
      <c r="J7" s="161">
        <v>5589</v>
      </c>
      <c r="K7" s="63"/>
      <c r="L7" s="63"/>
    </row>
    <row r="8" spans="1:12" s="27" customFormat="1" ht="18" customHeight="1" x14ac:dyDescent="0.2">
      <c r="B8" s="42" t="s">
        <v>0</v>
      </c>
      <c r="C8" s="64">
        <v>3820</v>
      </c>
      <c r="D8" s="65">
        <v>7577</v>
      </c>
      <c r="E8" s="64">
        <v>3908</v>
      </c>
      <c r="F8" s="65">
        <v>7746</v>
      </c>
      <c r="G8" s="64">
        <v>4101</v>
      </c>
      <c r="H8" s="65">
        <v>8051</v>
      </c>
      <c r="I8" s="160">
        <v>4293</v>
      </c>
      <c r="J8" s="161">
        <v>8296</v>
      </c>
      <c r="K8" s="63"/>
      <c r="L8" s="63"/>
    </row>
    <row r="9" spans="1:12" s="27" customFormat="1" ht="18" customHeight="1" x14ac:dyDescent="0.2">
      <c r="B9" s="42" t="s">
        <v>118</v>
      </c>
      <c r="C9" s="64">
        <v>4215</v>
      </c>
      <c r="D9" s="65">
        <v>8297</v>
      </c>
      <c r="E9" s="64">
        <v>4175</v>
      </c>
      <c r="F9" s="65">
        <v>8211</v>
      </c>
      <c r="G9" s="64">
        <v>4273</v>
      </c>
      <c r="H9" s="65">
        <v>8313</v>
      </c>
      <c r="I9" s="160">
        <v>4301</v>
      </c>
      <c r="J9" s="161">
        <v>8291</v>
      </c>
      <c r="K9" s="63"/>
      <c r="L9" s="63"/>
    </row>
    <row r="10" spans="1:12" s="27" customFormat="1" ht="18" customHeight="1" x14ac:dyDescent="0.2">
      <c r="B10" s="42" t="s">
        <v>122</v>
      </c>
      <c r="C10" s="64">
        <v>117</v>
      </c>
      <c r="D10" s="65">
        <v>239</v>
      </c>
      <c r="E10" s="64">
        <v>118</v>
      </c>
      <c r="F10" s="65">
        <v>245</v>
      </c>
      <c r="G10" s="64">
        <v>110</v>
      </c>
      <c r="H10" s="65">
        <v>232</v>
      </c>
      <c r="I10" s="160">
        <v>111</v>
      </c>
      <c r="J10" s="161">
        <v>229</v>
      </c>
      <c r="K10" s="63"/>
      <c r="L10" s="63"/>
    </row>
    <row r="11" spans="1:12" s="27" customFormat="1" ht="18" customHeight="1" x14ac:dyDescent="0.2">
      <c r="B11" s="42" t="s">
        <v>123</v>
      </c>
      <c r="C11" s="64">
        <v>2963</v>
      </c>
      <c r="D11" s="65">
        <v>6844</v>
      </c>
      <c r="E11" s="64">
        <v>2970</v>
      </c>
      <c r="F11" s="65">
        <v>6821</v>
      </c>
      <c r="G11" s="64">
        <v>3036</v>
      </c>
      <c r="H11" s="65">
        <v>6859</v>
      </c>
      <c r="I11" s="160">
        <v>3068</v>
      </c>
      <c r="J11" s="161">
        <v>6824</v>
      </c>
      <c r="K11" s="63"/>
      <c r="L11" s="63"/>
    </row>
    <row r="12" spans="1:12" s="27" customFormat="1" ht="18" customHeight="1" x14ac:dyDescent="0.2">
      <c r="B12" s="42" t="s">
        <v>124</v>
      </c>
      <c r="C12" s="64">
        <v>448</v>
      </c>
      <c r="D12" s="65">
        <v>740</v>
      </c>
      <c r="E12" s="64">
        <v>435</v>
      </c>
      <c r="F12" s="65">
        <v>715</v>
      </c>
      <c r="G12" s="64">
        <v>444</v>
      </c>
      <c r="H12" s="65">
        <v>709</v>
      </c>
      <c r="I12" s="160">
        <v>444</v>
      </c>
      <c r="J12" s="161">
        <v>694</v>
      </c>
      <c r="K12" s="63"/>
      <c r="L12" s="63"/>
    </row>
    <row r="13" spans="1:12" s="27" customFormat="1" ht="18" customHeight="1" x14ac:dyDescent="0.2">
      <c r="B13" s="42" t="s">
        <v>111</v>
      </c>
      <c r="C13" s="64">
        <v>402</v>
      </c>
      <c r="D13" s="65">
        <v>671</v>
      </c>
      <c r="E13" s="64">
        <v>420</v>
      </c>
      <c r="F13" s="65">
        <v>673</v>
      </c>
      <c r="G13" s="64">
        <v>429</v>
      </c>
      <c r="H13" s="65">
        <v>678</v>
      </c>
      <c r="I13" s="160">
        <v>404</v>
      </c>
      <c r="J13" s="161">
        <v>658</v>
      </c>
      <c r="K13" s="63"/>
      <c r="L13" s="63"/>
    </row>
    <row r="14" spans="1:12" s="27" customFormat="1" ht="18" customHeight="1" x14ac:dyDescent="0.2">
      <c r="B14" s="42" t="s">
        <v>12</v>
      </c>
      <c r="C14" s="64">
        <v>817</v>
      </c>
      <c r="D14" s="65">
        <v>1523</v>
      </c>
      <c r="E14" s="64">
        <v>800</v>
      </c>
      <c r="F14" s="65">
        <v>1500</v>
      </c>
      <c r="G14" s="64">
        <v>798</v>
      </c>
      <c r="H14" s="65">
        <v>1496</v>
      </c>
      <c r="I14" s="160">
        <v>820</v>
      </c>
      <c r="J14" s="161">
        <v>1510</v>
      </c>
      <c r="K14" s="63"/>
      <c r="L14" s="63"/>
    </row>
    <row r="15" spans="1:12" s="27" customFormat="1" ht="18" customHeight="1" x14ac:dyDescent="0.2">
      <c r="B15" s="42" t="s">
        <v>126</v>
      </c>
      <c r="C15" s="64">
        <v>4377</v>
      </c>
      <c r="D15" s="65">
        <v>7415</v>
      </c>
      <c r="E15" s="64">
        <v>4364</v>
      </c>
      <c r="F15" s="65">
        <v>7387</v>
      </c>
      <c r="G15" s="64">
        <v>4407</v>
      </c>
      <c r="H15" s="65">
        <v>7447</v>
      </c>
      <c r="I15" s="160">
        <v>4556</v>
      </c>
      <c r="J15" s="161">
        <v>7637</v>
      </c>
      <c r="K15" s="63"/>
      <c r="L15" s="63"/>
    </row>
    <row r="16" spans="1:12" s="27" customFormat="1" ht="18" customHeight="1" x14ac:dyDescent="0.2">
      <c r="B16" s="42" t="s">
        <v>128</v>
      </c>
      <c r="C16" s="64">
        <v>3235</v>
      </c>
      <c r="D16" s="65">
        <v>6781</v>
      </c>
      <c r="E16" s="64">
        <v>3181</v>
      </c>
      <c r="F16" s="65">
        <v>6683</v>
      </c>
      <c r="G16" s="64">
        <v>3227</v>
      </c>
      <c r="H16" s="65">
        <v>6696</v>
      </c>
      <c r="I16" s="160">
        <v>3341</v>
      </c>
      <c r="J16" s="161">
        <v>6764</v>
      </c>
      <c r="K16" s="63"/>
      <c r="L16" s="63"/>
    </row>
    <row r="17" spans="2:12" s="27" customFormat="1" ht="18" customHeight="1" x14ac:dyDescent="0.2">
      <c r="B17" s="42" t="s">
        <v>129</v>
      </c>
      <c r="C17" s="64">
        <v>783</v>
      </c>
      <c r="D17" s="65">
        <v>1787</v>
      </c>
      <c r="E17" s="64">
        <v>785</v>
      </c>
      <c r="F17" s="65">
        <v>1801</v>
      </c>
      <c r="G17" s="64">
        <v>814</v>
      </c>
      <c r="H17" s="65">
        <v>1808</v>
      </c>
      <c r="I17" s="160">
        <v>828</v>
      </c>
      <c r="J17" s="161">
        <v>1801</v>
      </c>
      <c r="K17" s="63"/>
      <c r="L17" s="63"/>
    </row>
    <row r="18" spans="2:12" s="27" customFormat="1" ht="18" customHeight="1" x14ac:dyDescent="0.2">
      <c r="B18" s="42" t="s">
        <v>130</v>
      </c>
      <c r="C18" s="64">
        <v>78</v>
      </c>
      <c r="D18" s="65">
        <v>149</v>
      </c>
      <c r="E18" s="64">
        <v>75</v>
      </c>
      <c r="F18" s="65">
        <v>144</v>
      </c>
      <c r="G18" s="64">
        <v>76</v>
      </c>
      <c r="H18" s="65">
        <v>144</v>
      </c>
      <c r="I18" s="160">
        <v>76</v>
      </c>
      <c r="J18" s="161">
        <v>148</v>
      </c>
      <c r="K18" s="63"/>
      <c r="L18" s="63"/>
    </row>
    <row r="19" spans="2:12" s="27" customFormat="1" ht="18" customHeight="1" x14ac:dyDescent="0.2">
      <c r="B19" s="42" t="s">
        <v>131</v>
      </c>
      <c r="C19" s="64">
        <v>6</v>
      </c>
      <c r="D19" s="65">
        <v>7</v>
      </c>
      <c r="E19" s="64">
        <v>6</v>
      </c>
      <c r="F19" s="65">
        <v>7</v>
      </c>
      <c r="G19" s="64">
        <v>7</v>
      </c>
      <c r="H19" s="65">
        <v>8</v>
      </c>
      <c r="I19" s="160">
        <v>6</v>
      </c>
      <c r="J19" s="161">
        <v>7</v>
      </c>
      <c r="K19" s="63"/>
      <c r="L19" s="63"/>
    </row>
    <row r="20" spans="2:12" s="27" customFormat="1" ht="18" customHeight="1" x14ac:dyDescent="0.2">
      <c r="B20" s="42" t="s">
        <v>132</v>
      </c>
      <c r="C20" s="66" t="s">
        <v>121</v>
      </c>
      <c r="D20" s="67" t="s">
        <v>121</v>
      </c>
      <c r="E20" s="66" t="s">
        <v>121</v>
      </c>
      <c r="F20" s="67" t="s">
        <v>121</v>
      </c>
      <c r="G20" s="66" t="s">
        <v>121</v>
      </c>
      <c r="H20" s="67" t="s">
        <v>121</v>
      </c>
      <c r="I20" s="162" t="s">
        <v>159</v>
      </c>
      <c r="J20" s="163" t="s">
        <v>159</v>
      </c>
      <c r="K20" s="68"/>
      <c r="L20" s="68"/>
    </row>
    <row r="21" spans="2:12" s="27" customFormat="1" ht="18" customHeight="1" x14ac:dyDescent="0.2">
      <c r="B21" s="42" t="s">
        <v>133</v>
      </c>
      <c r="C21" s="64">
        <v>11</v>
      </c>
      <c r="D21" s="65">
        <v>19</v>
      </c>
      <c r="E21" s="64">
        <v>11</v>
      </c>
      <c r="F21" s="65">
        <v>19</v>
      </c>
      <c r="G21" s="64">
        <v>11</v>
      </c>
      <c r="H21" s="65">
        <v>19</v>
      </c>
      <c r="I21" s="160">
        <v>11</v>
      </c>
      <c r="J21" s="161">
        <v>19</v>
      </c>
      <c r="K21" s="63"/>
      <c r="L21" s="63"/>
    </row>
    <row r="22" spans="2:12" s="27" customFormat="1" ht="18" customHeight="1" x14ac:dyDescent="0.2">
      <c r="B22" s="42" t="s">
        <v>33</v>
      </c>
      <c r="C22" s="64">
        <v>27</v>
      </c>
      <c r="D22" s="65">
        <v>37</v>
      </c>
      <c r="E22" s="64">
        <v>27</v>
      </c>
      <c r="F22" s="65">
        <v>37</v>
      </c>
      <c r="G22" s="64">
        <v>25</v>
      </c>
      <c r="H22" s="65">
        <v>35</v>
      </c>
      <c r="I22" s="160">
        <v>27</v>
      </c>
      <c r="J22" s="161">
        <v>37</v>
      </c>
      <c r="K22" s="63"/>
      <c r="L22" s="63"/>
    </row>
    <row r="23" spans="2:12" s="27" customFormat="1" ht="18" customHeight="1" x14ac:dyDescent="0.2">
      <c r="B23" s="42" t="s">
        <v>134</v>
      </c>
      <c r="C23" s="64">
        <v>4458</v>
      </c>
      <c r="D23" s="65">
        <v>8437</v>
      </c>
      <c r="E23" s="64">
        <v>4439</v>
      </c>
      <c r="F23" s="65">
        <v>8298</v>
      </c>
      <c r="G23" s="64">
        <v>4504</v>
      </c>
      <c r="H23" s="65">
        <v>8333</v>
      </c>
      <c r="I23" s="160">
        <v>4588</v>
      </c>
      <c r="J23" s="161">
        <v>8398</v>
      </c>
      <c r="K23" s="63"/>
      <c r="L23" s="63"/>
    </row>
    <row r="24" spans="2:12" s="27" customFormat="1" ht="18" customHeight="1" x14ac:dyDescent="0.2">
      <c r="B24" s="42" t="s">
        <v>135</v>
      </c>
      <c r="C24" s="64">
        <v>296</v>
      </c>
      <c r="D24" s="65">
        <v>364</v>
      </c>
      <c r="E24" s="64">
        <v>294</v>
      </c>
      <c r="F24" s="65">
        <v>359</v>
      </c>
      <c r="G24" s="64">
        <v>274</v>
      </c>
      <c r="H24" s="65">
        <v>336</v>
      </c>
      <c r="I24" s="160">
        <v>261</v>
      </c>
      <c r="J24" s="161">
        <v>318</v>
      </c>
      <c r="K24" s="63"/>
      <c r="L24" s="63"/>
    </row>
    <row r="25" spans="2:12" s="27" customFormat="1" ht="18" customHeight="1" x14ac:dyDescent="0.2">
      <c r="B25" s="42" t="s">
        <v>138</v>
      </c>
      <c r="C25" s="64">
        <v>1485</v>
      </c>
      <c r="D25" s="65">
        <v>3348</v>
      </c>
      <c r="E25" s="64">
        <v>1427</v>
      </c>
      <c r="F25" s="65">
        <v>3147</v>
      </c>
      <c r="G25" s="64">
        <v>1375</v>
      </c>
      <c r="H25" s="65">
        <v>2982</v>
      </c>
      <c r="I25" s="160">
        <v>1358</v>
      </c>
      <c r="J25" s="161">
        <v>2915</v>
      </c>
      <c r="K25" s="63"/>
      <c r="L25" s="63"/>
    </row>
    <row r="26" spans="2:12" s="27" customFormat="1" ht="18" customHeight="1" x14ac:dyDescent="0.2">
      <c r="B26" s="42" t="s">
        <v>140</v>
      </c>
      <c r="C26" s="64">
        <v>1368</v>
      </c>
      <c r="D26" s="65">
        <v>2326</v>
      </c>
      <c r="E26" s="64">
        <v>1290</v>
      </c>
      <c r="F26" s="65">
        <v>2184</v>
      </c>
      <c r="G26" s="64">
        <v>1258</v>
      </c>
      <c r="H26" s="65">
        <v>2126</v>
      </c>
      <c r="I26" s="160">
        <v>1435</v>
      </c>
      <c r="J26" s="161">
        <v>2433</v>
      </c>
      <c r="K26" s="63"/>
      <c r="L26" s="63"/>
    </row>
    <row r="27" spans="2:12" s="27" customFormat="1" ht="18" customHeight="1" x14ac:dyDescent="0.2">
      <c r="B27" s="42" t="s">
        <v>141</v>
      </c>
      <c r="C27" s="64">
        <v>539</v>
      </c>
      <c r="D27" s="65">
        <v>1021</v>
      </c>
      <c r="E27" s="64">
        <v>539</v>
      </c>
      <c r="F27" s="65">
        <v>1006</v>
      </c>
      <c r="G27" s="64">
        <v>545</v>
      </c>
      <c r="H27" s="65">
        <v>1002</v>
      </c>
      <c r="I27" s="160">
        <v>539</v>
      </c>
      <c r="J27" s="161">
        <v>994</v>
      </c>
      <c r="K27" s="63"/>
      <c r="L27" s="63"/>
    </row>
    <row r="28" spans="2:12" s="27" customFormat="1" ht="18" customHeight="1" x14ac:dyDescent="0.2">
      <c r="B28" s="42" t="s">
        <v>142</v>
      </c>
      <c r="C28" s="64">
        <v>664</v>
      </c>
      <c r="D28" s="65">
        <v>863</v>
      </c>
      <c r="E28" s="64">
        <v>685</v>
      </c>
      <c r="F28" s="65">
        <v>874</v>
      </c>
      <c r="G28" s="64">
        <v>664</v>
      </c>
      <c r="H28" s="65">
        <v>869</v>
      </c>
      <c r="I28" s="160">
        <v>652</v>
      </c>
      <c r="J28" s="161">
        <v>844</v>
      </c>
      <c r="K28" s="63"/>
      <c r="L28" s="63"/>
    </row>
    <row r="29" spans="2:12" s="27" customFormat="1" ht="18" customHeight="1" x14ac:dyDescent="0.2">
      <c r="B29" s="42" t="s">
        <v>143</v>
      </c>
      <c r="C29" s="64">
        <v>1821</v>
      </c>
      <c r="D29" s="65">
        <v>3844</v>
      </c>
      <c r="E29" s="64">
        <v>1856</v>
      </c>
      <c r="F29" s="65">
        <v>3861</v>
      </c>
      <c r="G29" s="64">
        <v>1859</v>
      </c>
      <c r="H29" s="65">
        <v>3859</v>
      </c>
      <c r="I29" s="160">
        <v>1883</v>
      </c>
      <c r="J29" s="161">
        <v>3853</v>
      </c>
      <c r="K29" s="63"/>
      <c r="L29" s="63"/>
    </row>
    <row r="30" spans="2:12" s="27" customFormat="1" ht="18" customHeight="1" x14ac:dyDescent="0.2">
      <c r="B30" s="42" t="s">
        <v>144</v>
      </c>
      <c r="C30" s="64">
        <v>1429</v>
      </c>
      <c r="D30" s="65">
        <v>3024</v>
      </c>
      <c r="E30" s="64">
        <v>1429</v>
      </c>
      <c r="F30" s="65">
        <v>3013</v>
      </c>
      <c r="G30" s="64">
        <v>1466</v>
      </c>
      <c r="H30" s="65">
        <v>3070</v>
      </c>
      <c r="I30" s="160">
        <v>1475</v>
      </c>
      <c r="J30" s="161">
        <v>3048</v>
      </c>
      <c r="K30" s="63"/>
      <c r="L30" s="63"/>
    </row>
    <row r="31" spans="2:12" s="27" customFormat="1" ht="18" customHeight="1" x14ac:dyDescent="0.2">
      <c r="B31" s="42" t="s">
        <v>75</v>
      </c>
      <c r="C31" s="64">
        <v>1586</v>
      </c>
      <c r="D31" s="65">
        <v>3850</v>
      </c>
      <c r="E31" s="64">
        <v>1631</v>
      </c>
      <c r="F31" s="65">
        <v>3951</v>
      </c>
      <c r="G31" s="64">
        <v>1648</v>
      </c>
      <c r="H31" s="65">
        <v>3968</v>
      </c>
      <c r="I31" s="160">
        <v>1672</v>
      </c>
      <c r="J31" s="161">
        <v>3999</v>
      </c>
      <c r="K31" s="63"/>
      <c r="L31" s="63"/>
    </row>
    <row r="32" spans="2:12" s="27" customFormat="1" ht="18" customHeight="1" x14ac:dyDescent="0.2">
      <c r="B32" s="42" t="s">
        <v>145</v>
      </c>
      <c r="C32" s="64">
        <v>911</v>
      </c>
      <c r="D32" s="65">
        <v>1755</v>
      </c>
      <c r="E32" s="64">
        <v>889</v>
      </c>
      <c r="F32" s="65">
        <v>1710</v>
      </c>
      <c r="G32" s="64">
        <v>929</v>
      </c>
      <c r="H32" s="65">
        <v>1736</v>
      </c>
      <c r="I32" s="160">
        <v>933</v>
      </c>
      <c r="J32" s="161">
        <v>1726</v>
      </c>
      <c r="K32" s="63"/>
      <c r="L32" s="63"/>
    </row>
    <row r="33" spans="2:12" s="27" customFormat="1" ht="18" customHeight="1" x14ac:dyDescent="0.2">
      <c r="B33" s="42" t="s">
        <v>146</v>
      </c>
      <c r="C33" s="64">
        <v>20</v>
      </c>
      <c r="D33" s="65">
        <v>29</v>
      </c>
      <c r="E33" s="64">
        <v>20</v>
      </c>
      <c r="F33" s="65">
        <v>28</v>
      </c>
      <c r="G33" s="64">
        <v>19</v>
      </c>
      <c r="H33" s="65">
        <v>27</v>
      </c>
      <c r="I33" s="160">
        <v>18</v>
      </c>
      <c r="J33" s="161">
        <v>26</v>
      </c>
      <c r="K33" s="63"/>
      <c r="L33" s="63"/>
    </row>
    <row r="34" spans="2:12" s="27" customFormat="1" ht="18" customHeight="1" x14ac:dyDescent="0.2">
      <c r="B34" s="42" t="s">
        <v>149</v>
      </c>
      <c r="C34" s="66" t="s">
        <v>121</v>
      </c>
      <c r="D34" s="67" t="s">
        <v>121</v>
      </c>
      <c r="E34" s="66" t="s">
        <v>121</v>
      </c>
      <c r="F34" s="67" t="s">
        <v>121</v>
      </c>
      <c r="G34" s="69" t="s">
        <v>121</v>
      </c>
      <c r="H34" s="70" t="s">
        <v>121</v>
      </c>
      <c r="I34" s="164" t="s">
        <v>159</v>
      </c>
      <c r="J34" s="165" t="s">
        <v>159</v>
      </c>
      <c r="K34" s="68"/>
      <c r="L34" s="68"/>
    </row>
    <row r="35" spans="2:12" s="27" customFormat="1" ht="18" customHeight="1" x14ac:dyDescent="0.2">
      <c r="B35" s="42" t="s">
        <v>147</v>
      </c>
      <c r="C35" s="66" t="s">
        <v>121</v>
      </c>
      <c r="D35" s="67" t="s">
        <v>121</v>
      </c>
      <c r="E35" s="66" t="s">
        <v>121</v>
      </c>
      <c r="F35" s="67" t="s">
        <v>121</v>
      </c>
      <c r="G35" s="69" t="s">
        <v>121</v>
      </c>
      <c r="H35" s="70" t="s">
        <v>121</v>
      </c>
      <c r="I35" s="164" t="s">
        <v>159</v>
      </c>
      <c r="J35" s="165" t="s">
        <v>159</v>
      </c>
      <c r="K35" s="68"/>
      <c r="L35" s="68"/>
    </row>
    <row r="36" spans="2:12" s="27" customFormat="1" ht="18" customHeight="1" x14ac:dyDescent="0.2">
      <c r="B36" s="42" t="s">
        <v>150</v>
      </c>
      <c r="C36" s="64">
        <v>666</v>
      </c>
      <c r="D36" s="65">
        <v>1093</v>
      </c>
      <c r="E36" s="64">
        <v>653</v>
      </c>
      <c r="F36" s="65">
        <v>1053</v>
      </c>
      <c r="G36" s="64">
        <v>681</v>
      </c>
      <c r="H36" s="65">
        <v>1084</v>
      </c>
      <c r="I36" s="160">
        <v>683</v>
      </c>
      <c r="J36" s="161">
        <v>1083</v>
      </c>
      <c r="K36" s="63"/>
      <c r="L36" s="63"/>
    </row>
    <row r="37" spans="2:12" s="27" customFormat="1" ht="18" customHeight="1" x14ac:dyDescent="0.2">
      <c r="B37" s="42" t="s">
        <v>151</v>
      </c>
      <c r="C37" s="64">
        <v>2109</v>
      </c>
      <c r="D37" s="65">
        <v>3851</v>
      </c>
      <c r="E37" s="64">
        <v>2097</v>
      </c>
      <c r="F37" s="65">
        <v>3851</v>
      </c>
      <c r="G37" s="64">
        <v>2103</v>
      </c>
      <c r="H37" s="65">
        <v>3875</v>
      </c>
      <c r="I37" s="160">
        <v>2182</v>
      </c>
      <c r="J37" s="161">
        <v>4012</v>
      </c>
      <c r="K37" s="63"/>
      <c r="L37" s="63"/>
    </row>
    <row r="38" spans="2:12" s="27" customFormat="1" ht="18" customHeight="1" x14ac:dyDescent="0.2">
      <c r="B38" s="71" t="s">
        <v>152</v>
      </c>
      <c r="C38" s="72">
        <v>853</v>
      </c>
      <c r="D38" s="73">
        <v>2161</v>
      </c>
      <c r="E38" s="72">
        <v>870</v>
      </c>
      <c r="F38" s="73">
        <v>2176</v>
      </c>
      <c r="G38" s="72">
        <v>911</v>
      </c>
      <c r="H38" s="73">
        <v>2206</v>
      </c>
      <c r="I38" s="166">
        <v>939</v>
      </c>
      <c r="J38" s="167">
        <v>2225</v>
      </c>
      <c r="K38" s="63"/>
      <c r="L38" s="63"/>
    </row>
    <row r="39" spans="2:12" ht="12" customHeight="1" x14ac:dyDescent="0.15">
      <c r="I39" s="74"/>
    </row>
    <row r="40" spans="2:12" ht="12" customHeight="1" x14ac:dyDescent="0.15">
      <c r="B40" s="26" t="s">
        <v>30</v>
      </c>
    </row>
  </sheetData>
  <mergeCells count="5">
    <mergeCell ref="B4:B5"/>
    <mergeCell ref="G4:H4"/>
    <mergeCell ref="I4:J4"/>
    <mergeCell ref="C4:D4"/>
    <mergeCell ref="E4:F4"/>
  </mergeCells>
  <phoneticPr fontId="31"/>
  <hyperlinks>
    <hyperlink ref="A1" location="目次!A2" display="目次へ戻る" xr:uid="{7B4A9BFD-603C-46DB-A978-E89B27B37115}"/>
  </hyperlinks>
  <pageMargins left="0.98425196850393704" right="0.78740157480314965" top="0.98425196850393704" bottom="0.98425196850393704" header="0.51181102362204722" footer="0.51181102362204722"/>
  <pageSetup paperSize="9" firstPageNumber="7" orientation="portrait" useFirstPageNumber="1" r:id="rId1"/>
  <headerFooter scaleWithDoc="0" alignWithMargins="0">
    <oddHeader>&amp;C&amp;"ＭＳ ゴシック,regular"&amp;11２　人口</oddHeader>
  </headerFooter>
  <ignoredErrors>
    <ignoredError sqref="C6:J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CB3E8-999E-49C5-9D1B-4EF10179482E}">
  <sheetPr codeName="Sheet10">
    <tabColor theme="5" tint="0.39997558519241921"/>
  </sheetPr>
  <dimension ref="A1:K58"/>
  <sheetViews>
    <sheetView showGridLines="0" zoomScaleNormal="100" workbookViewId="0">
      <selection activeCell="C5" sqref="C5"/>
    </sheetView>
  </sheetViews>
  <sheetFormatPr defaultColWidth="9" defaultRowHeight="12" x14ac:dyDescent="0.15"/>
  <cols>
    <col min="1" max="1" width="10.59765625" style="26" customWidth="1"/>
    <col min="2" max="2" width="7.5" style="26" customWidth="1"/>
    <col min="3" max="5" width="10" style="26" customWidth="1"/>
    <col min="6" max="6" width="7.5" style="26" customWidth="1"/>
    <col min="7" max="9" width="10" style="26" customWidth="1"/>
    <col min="10" max="10" width="9" style="26" bestFit="1" customWidth="1"/>
    <col min="11" max="11" width="10.19921875" style="26" bestFit="1" customWidth="1"/>
    <col min="12" max="12" width="9" style="26" bestFit="1"/>
    <col min="13" max="16384" width="9" style="26"/>
  </cols>
  <sheetData>
    <row r="1" spans="1:11" ht="15.9" customHeight="1" x14ac:dyDescent="0.2">
      <c r="A1" s="8" t="s">
        <v>51</v>
      </c>
    </row>
    <row r="2" spans="1:11" ht="16.5" customHeight="1" x14ac:dyDescent="0.2">
      <c r="B2" s="28" t="s">
        <v>160</v>
      </c>
    </row>
    <row r="3" spans="1:11" ht="15.75" customHeight="1" x14ac:dyDescent="0.15">
      <c r="H3" s="75"/>
      <c r="I3" s="76" t="s">
        <v>255</v>
      </c>
    </row>
    <row r="4" spans="1:11" s="27" customFormat="1" ht="14.1" customHeight="1" x14ac:dyDescent="0.2">
      <c r="B4" s="47" t="s">
        <v>163</v>
      </c>
      <c r="C4" s="77" t="s">
        <v>54</v>
      </c>
      <c r="D4" s="77" t="s">
        <v>56</v>
      </c>
      <c r="E4" s="46" t="s">
        <v>62</v>
      </c>
      <c r="F4" s="77" t="s">
        <v>163</v>
      </c>
      <c r="G4" s="77" t="s">
        <v>54</v>
      </c>
      <c r="H4" s="77" t="s">
        <v>56</v>
      </c>
      <c r="I4" s="46" t="s">
        <v>62</v>
      </c>
    </row>
    <row r="5" spans="1:11" s="27" customFormat="1" ht="14.1" customHeight="1" x14ac:dyDescent="0.2">
      <c r="B5" s="78" t="s">
        <v>54</v>
      </c>
      <c r="C5" s="177">
        <f>D5+E5</f>
        <v>84378</v>
      </c>
      <c r="D5" s="177">
        <f>SUM(D6:D55)+SUM(H5:H55)</f>
        <v>43334</v>
      </c>
      <c r="E5" s="177">
        <f>SUM(E6:E55)+SUM(I5:I55)</f>
        <v>41044</v>
      </c>
      <c r="F5" s="168">
        <v>50</v>
      </c>
      <c r="G5" s="177">
        <f>H5+I5</f>
        <v>1478</v>
      </c>
      <c r="H5" s="178">
        <v>791</v>
      </c>
      <c r="I5" s="178">
        <v>687</v>
      </c>
    </row>
    <row r="6" spans="1:11" s="27" customFormat="1" ht="14.1" customHeight="1" x14ac:dyDescent="0.2">
      <c r="B6" s="78">
        <v>0</v>
      </c>
      <c r="C6" s="177">
        <f>D6+E6</f>
        <v>616</v>
      </c>
      <c r="D6" s="178">
        <v>325</v>
      </c>
      <c r="E6" s="178">
        <v>291</v>
      </c>
      <c r="F6" s="168">
        <v>51</v>
      </c>
      <c r="G6" s="177">
        <f t="shared" ref="G6:G53" si="0">H6+I6</f>
        <v>1457</v>
      </c>
      <c r="H6" s="178">
        <v>786</v>
      </c>
      <c r="I6" s="178">
        <v>671</v>
      </c>
    </row>
    <row r="7" spans="1:11" s="27" customFormat="1" ht="14.1" customHeight="1" x14ac:dyDescent="0.2">
      <c r="B7" s="78">
        <v>1</v>
      </c>
      <c r="C7" s="177">
        <f t="shared" ref="C7:C55" si="1">D7+E7</f>
        <v>628</v>
      </c>
      <c r="D7" s="178">
        <v>330</v>
      </c>
      <c r="E7" s="178">
        <v>298</v>
      </c>
      <c r="F7" s="168">
        <v>52</v>
      </c>
      <c r="G7" s="177">
        <f t="shared" si="0"/>
        <v>1456</v>
      </c>
      <c r="H7" s="178">
        <v>786</v>
      </c>
      <c r="I7" s="178">
        <v>670</v>
      </c>
    </row>
    <row r="8" spans="1:11" s="27" customFormat="1" ht="14.1" customHeight="1" x14ac:dyDescent="0.2">
      <c r="B8" s="78">
        <v>2</v>
      </c>
      <c r="C8" s="177">
        <f t="shared" si="1"/>
        <v>681</v>
      </c>
      <c r="D8" s="178">
        <v>348</v>
      </c>
      <c r="E8" s="178">
        <v>333</v>
      </c>
      <c r="F8" s="168">
        <v>53</v>
      </c>
      <c r="G8" s="177">
        <f t="shared" si="0"/>
        <v>1388</v>
      </c>
      <c r="H8" s="178">
        <v>716</v>
      </c>
      <c r="I8" s="178">
        <v>672</v>
      </c>
    </row>
    <row r="9" spans="1:11" s="27" customFormat="1" ht="14.1" customHeight="1" x14ac:dyDescent="0.2">
      <c r="B9" s="78">
        <v>3</v>
      </c>
      <c r="C9" s="177">
        <f t="shared" si="1"/>
        <v>636</v>
      </c>
      <c r="D9" s="178">
        <v>318</v>
      </c>
      <c r="E9" s="178">
        <v>318</v>
      </c>
      <c r="F9" s="168">
        <v>54</v>
      </c>
      <c r="G9" s="177">
        <f t="shared" si="0"/>
        <v>1350</v>
      </c>
      <c r="H9" s="178">
        <v>692</v>
      </c>
      <c r="I9" s="178">
        <v>658</v>
      </c>
    </row>
    <row r="10" spans="1:11" s="27" customFormat="1" ht="14.1" customHeight="1" x14ac:dyDescent="0.2">
      <c r="B10" s="78">
        <v>4</v>
      </c>
      <c r="C10" s="177">
        <f t="shared" si="1"/>
        <v>727</v>
      </c>
      <c r="D10" s="178">
        <v>375</v>
      </c>
      <c r="E10" s="178">
        <v>352</v>
      </c>
      <c r="F10" s="168">
        <v>55</v>
      </c>
      <c r="G10" s="177">
        <f t="shared" si="0"/>
        <v>1330</v>
      </c>
      <c r="H10" s="178">
        <v>690</v>
      </c>
      <c r="I10" s="178">
        <v>640</v>
      </c>
    </row>
    <row r="11" spans="1:11" s="27" customFormat="1" ht="14.1" customHeight="1" x14ac:dyDescent="0.2">
      <c r="B11" s="78">
        <v>5</v>
      </c>
      <c r="C11" s="177">
        <f t="shared" si="1"/>
        <v>707</v>
      </c>
      <c r="D11" s="178">
        <v>345</v>
      </c>
      <c r="E11" s="178">
        <v>362</v>
      </c>
      <c r="F11" s="168">
        <v>56</v>
      </c>
      <c r="G11" s="177">
        <f t="shared" si="0"/>
        <v>1281</v>
      </c>
      <c r="H11" s="178">
        <v>694</v>
      </c>
      <c r="I11" s="178">
        <v>587</v>
      </c>
    </row>
    <row r="12" spans="1:11" s="27" customFormat="1" ht="14.1" customHeight="1" x14ac:dyDescent="0.2">
      <c r="B12" s="78">
        <v>6</v>
      </c>
      <c r="C12" s="177">
        <f t="shared" si="1"/>
        <v>731</v>
      </c>
      <c r="D12" s="178">
        <v>369</v>
      </c>
      <c r="E12" s="178">
        <v>362</v>
      </c>
      <c r="F12" s="168">
        <v>57</v>
      </c>
      <c r="G12" s="177">
        <f t="shared" si="0"/>
        <v>1022</v>
      </c>
      <c r="H12" s="178">
        <v>547</v>
      </c>
      <c r="I12" s="178">
        <v>475</v>
      </c>
    </row>
    <row r="13" spans="1:11" s="27" customFormat="1" ht="14.1" customHeight="1" x14ac:dyDescent="0.2">
      <c r="B13" s="78">
        <v>7</v>
      </c>
      <c r="C13" s="177">
        <f t="shared" si="1"/>
        <v>760</v>
      </c>
      <c r="D13" s="178">
        <v>415</v>
      </c>
      <c r="E13" s="178">
        <v>345</v>
      </c>
      <c r="F13" s="168">
        <v>58</v>
      </c>
      <c r="G13" s="177">
        <f t="shared" si="0"/>
        <v>1088</v>
      </c>
      <c r="H13" s="178">
        <v>586</v>
      </c>
      <c r="I13" s="178">
        <v>502</v>
      </c>
    </row>
    <row r="14" spans="1:11" s="27" customFormat="1" ht="14.1" customHeight="1" x14ac:dyDescent="0.2">
      <c r="B14" s="78">
        <v>8</v>
      </c>
      <c r="C14" s="177">
        <f t="shared" si="1"/>
        <v>735</v>
      </c>
      <c r="D14" s="178">
        <v>386</v>
      </c>
      <c r="E14" s="178">
        <v>349</v>
      </c>
      <c r="F14" s="168">
        <v>59</v>
      </c>
      <c r="G14" s="177">
        <f t="shared" si="0"/>
        <v>964</v>
      </c>
      <c r="H14" s="178">
        <v>546</v>
      </c>
      <c r="I14" s="178">
        <v>418</v>
      </c>
    </row>
    <row r="15" spans="1:11" s="27" customFormat="1" ht="14.1" customHeight="1" x14ac:dyDescent="0.2">
      <c r="B15" s="78">
        <v>9</v>
      </c>
      <c r="C15" s="177">
        <f t="shared" si="1"/>
        <v>741</v>
      </c>
      <c r="D15" s="178">
        <v>381</v>
      </c>
      <c r="E15" s="178">
        <v>360</v>
      </c>
      <c r="F15" s="168">
        <v>60</v>
      </c>
      <c r="G15" s="177">
        <f t="shared" si="0"/>
        <v>927</v>
      </c>
      <c r="H15" s="178">
        <v>464</v>
      </c>
      <c r="I15" s="178">
        <v>463</v>
      </c>
      <c r="K15" s="80"/>
    </row>
    <row r="16" spans="1:11" s="27" customFormat="1" ht="14.1" customHeight="1" x14ac:dyDescent="0.2">
      <c r="B16" s="78">
        <v>10</v>
      </c>
      <c r="C16" s="177">
        <f t="shared" si="1"/>
        <v>777</v>
      </c>
      <c r="D16" s="178">
        <v>415</v>
      </c>
      <c r="E16" s="178">
        <v>362</v>
      </c>
      <c r="F16" s="168">
        <v>61</v>
      </c>
      <c r="G16" s="177">
        <f t="shared" si="0"/>
        <v>871</v>
      </c>
      <c r="H16" s="178">
        <v>475</v>
      </c>
      <c r="I16" s="178">
        <v>396</v>
      </c>
    </row>
    <row r="17" spans="2:11" s="27" customFormat="1" ht="14.1" customHeight="1" x14ac:dyDescent="0.2">
      <c r="B17" s="78">
        <v>11</v>
      </c>
      <c r="C17" s="177">
        <f t="shared" si="1"/>
        <v>709</v>
      </c>
      <c r="D17" s="178">
        <v>370</v>
      </c>
      <c r="E17" s="178">
        <v>339</v>
      </c>
      <c r="F17" s="168">
        <v>62</v>
      </c>
      <c r="G17" s="177">
        <f t="shared" si="0"/>
        <v>738</v>
      </c>
      <c r="H17" s="178">
        <v>383</v>
      </c>
      <c r="I17" s="178">
        <v>355</v>
      </c>
    </row>
    <row r="18" spans="2:11" s="27" customFormat="1" ht="14.1" customHeight="1" x14ac:dyDescent="0.2">
      <c r="B18" s="78">
        <v>12</v>
      </c>
      <c r="C18" s="177">
        <f t="shared" si="1"/>
        <v>734</v>
      </c>
      <c r="D18" s="178">
        <v>384</v>
      </c>
      <c r="E18" s="178">
        <v>350</v>
      </c>
      <c r="F18" s="168">
        <v>63</v>
      </c>
      <c r="G18" s="177">
        <f t="shared" si="0"/>
        <v>749</v>
      </c>
      <c r="H18" s="178">
        <v>404</v>
      </c>
      <c r="I18" s="178">
        <v>345</v>
      </c>
      <c r="K18" s="79"/>
    </row>
    <row r="19" spans="2:11" s="27" customFormat="1" ht="14.1" customHeight="1" x14ac:dyDescent="0.2">
      <c r="B19" s="78">
        <v>13</v>
      </c>
      <c r="C19" s="177">
        <f t="shared" si="1"/>
        <v>736</v>
      </c>
      <c r="D19" s="178">
        <v>370</v>
      </c>
      <c r="E19" s="178">
        <v>366</v>
      </c>
      <c r="F19" s="168">
        <v>64</v>
      </c>
      <c r="G19" s="177">
        <f t="shared" si="0"/>
        <v>694</v>
      </c>
      <c r="H19" s="178">
        <v>346</v>
      </c>
      <c r="I19" s="178">
        <v>348</v>
      </c>
    </row>
    <row r="20" spans="2:11" s="27" customFormat="1" ht="14.1" customHeight="1" x14ac:dyDescent="0.2">
      <c r="B20" s="78">
        <v>14</v>
      </c>
      <c r="C20" s="177">
        <f t="shared" si="1"/>
        <v>722</v>
      </c>
      <c r="D20" s="178">
        <v>386</v>
      </c>
      <c r="E20" s="178">
        <v>336</v>
      </c>
      <c r="F20" s="168">
        <v>65</v>
      </c>
      <c r="G20" s="177">
        <f t="shared" si="0"/>
        <v>691</v>
      </c>
      <c r="H20" s="178">
        <v>365</v>
      </c>
      <c r="I20" s="178">
        <v>326</v>
      </c>
    </row>
    <row r="21" spans="2:11" s="27" customFormat="1" ht="14.1" customHeight="1" x14ac:dyDescent="0.2">
      <c r="B21" s="78">
        <v>15</v>
      </c>
      <c r="C21" s="177">
        <f t="shared" si="1"/>
        <v>659</v>
      </c>
      <c r="D21" s="178">
        <v>344</v>
      </c>
      <c r="E21" s="178">
        <v>315</v>
      </c>
      <c r="F21" s="168">
        <v>66</v>
      </c>
      <c r="G21" s="177">
        <f t="shared" si="0"/>
        <v>625</v>
      </c>
      <c r="H21" s="178">
        <v>306</v>
      </c>
      <c r="I21" s="178">
        <v>319</v>
      </c>
    </row>
    <row r="22" spans="2:11" s="27" customFormat="1" ht="14.1" customHeight="1" x14ac:dyDescent="0.2">
      <c r="B22" s="78">
        <v>16</v>
      </c>
      <c r="C22" s="177">
        <f t="shared" si="1"/>
        <v>703</v>
      </c>
      <c r="D22" s="178">
        <v>361</v>
      </c>
      <c r="E22" s="178">
        <v>342</v>
      </c>
      <c r="F22" s="168">
        <v>67</v>
      </c>
      <c r="G22" s="177">
        <f t="shared" si="0"/>
        <v>604</v>
      </c>
      <c r="H22" s="178">
        <v>314</v>
      </c>
      <c r="I22" s="178">
        <v>290</v>
      </c>
      <c r="K22" s="81"/>
    </row>
    <row r="23" spans="2:11" s="27" customFormat="1" ht="14.1" customHeight="1" x14ac:dyDescent="0.2">
      <c r="B23" s="78">
        <v>17</v>
      </c>
      <c r="C23" s="177">
        <f t="shared" si="1"/>
        <v>668</v>
      </c>
      <c r="D23" s="178">
        <v>347</v>
      </c>
      <c r="E23" s="178">
        <v>321</v>
      </c>
      <c r="F23" s="168">
        <v>68</v>
      </c>
      <c r="G23" s="177">
        <f t="shared" si="0"/>
        <v>627</v>
      </c>
      <c r="H23" s="178">
        <v>334</v>
      </c>
      <c r="I23" s="178">
        <v>293</v>
      </c>
    </row>
    <row r="24" spans="2:11" s="27" customFormat="1" ht="14.1" customHeight="1" x14ac:dyDescent="0.2">
      <c r="B24" s="78">
        <v>18</v>
      </c>
      <c r="C24" s="177">
        <f t="shared" si="1"/>
        <v>653</v>
      </c>
      <c r="D24" s="178">
        <v>347</v>
      </c>
      <c r="E24" s="178">
        <v>306</v>
      </c>
      <c r="F24" s="168">
        <v>69</v>
      </c>
      <c r="G24" s="177">
        <f t="shared" si="0"/>
        <v>678</v>
      </c>
      <c r="H24" s="178">
        <v>332</v>
      </c>
      <c r="I24" s="178">
        <v>346</v>
      </c>
    </row>
    <row r="25" spans="2:11" s="27" customFormat="1" ht="14.1" customHeight="1" x14ac:dyDescent="0.2">
      <c r="B25" s="78">
        <v>19</v>
      </c>
      <c r="C25" s="177">
        <f t="shared" si="1"/>
        <v>739</v>
      </c>
      <c r="D25" s="178">
        <v>365</v>
      </c>
      <c r="E25" s="178">
        <v>374</v>
      </c>
      <c r="F25" s="168">
        <v>70</v>
      </c>
      <c r="G25" s="177">
        <f t="shared" si="0"/>
        <v>662</v>
      </c>
      <c r="H25" s="178">
        <v>332</v>
      </c>
      <c r="I25" s="178">
        <v>330</v>
      </c>
    </row>
    <row r="26" spans="2:11" s="27" customFormat="1" ht="14.1" customHeight="1" x14ac:dyDescent="0.2">
      <c r="B26" s="78">
        <v>20</v>
      </c>
      <c r="C26" s="177">
        <f t="shared" si="1"/>
        <v>841</v>
      </c>
      <c r="D26" s="178">
        <v>459</v>
      </c>
      <c r="E26" s="178">
        <v>382</v>
      </c>
      <c r="F26" s="168">
        <v>71</v>
      </c>
      <c r="G26" s="177">
        <f t="shared" si="0"/>
        <v>707</v>
      </c>
      <c r="H26" s="178">
        <v>358</v>
      </c>
      <c r="I26" s="178">
        <v>349</v>
      </c>
    </row>
    <row r="27" spans="2:11" s="27" customFormat="1" ht="14.1" customHeight="1" x14ac:dyDescent="0.2">
      <c r="B27" s="78">
        <v>21</v>
      </c>
      <c r="C27" s="177">
        <f t="shared" si="1"/>
        <v>876</v>
      </c>
      <c r="D27" s="178">
        <v>461</v>
      </c>
      <c r="E27" s="178">
        <v>415</v>
      </c>
      <c r="F27" s="168">
        <v>72</v>
      </c>
      <c r="G27" s="177">
        <f t="shared" si="0"/>
        <v>721</v>
      </c>
      <c r="H27" s="178">
        <v>341</v>
      </c>
      <c r="I27" s="178">
        <v>380</v>
      </c>
    </row>
    <row r="28" spans="2:11" s="27" customFormat="1" ht="14.1" customHeight="1" x14ac:dyDescent="0.2">
      <c r="B28" s="78">
        <v>22</v>
      </c>
      <c r="C28" s="177">
        <f t="shared" si="1"/>
        <v>1060</v>
      </c>
      <c r="D28" s="178">
        <v>549</v>
      </c>
      <c r="E28" s="178">
        <v>511</v>
      </c>
      <c r="F28" s="168">
        <v>73</v>
      </c>
      <c r="G28" s="177">
        <f t="shared" si="0"/>
        <v>748</v>
      </c>
      <c r="H28" s="178">
        <v>343</v>
      </c>
      <c r="I28" s="178">
        <v>405</v>
      </c>
    </row>
    <row r="29" spans="2:11" s="27" customFormat="1" ht="14.1" customHeight="1" x14ac:dyDescent="0.2">
      <c r="B29" s="78">
        <v>23</v>
      </c>
      <c r="C29" s="177">
        <f t="shared" si="1"/>
        <v>1177</v>
      </c>
      <c r="D29" s="178">
        <v>590</v>
      </c>
      <c r="E29" s="178">
        <v>587</v>
      </c>
      <c r="F29" s="168">
        <v>74</v>
      </c>
      <c r="G29" s="177">
        <f t="shared" si="0"/>
        <v>869</v>
      </c>
      <c r="H29" s="178">
        <v>426</v>
      </c>
      <c r="I29" s="178">
        <v>443</v>
      </c>
    </row>
    <row r="30" spans="2:11" s="27" customFormat="1" ht="14.1" customHeight="1" x14ac:dyDescent="0.2">
      <c r="B30" s="78">
        <v>24</v>
      </c>
      <c r="C30" s="177">
        <f t="shared" si="1"/>
        <v>1269</v>
      </c>
      <c r="D30" s="178">
        <v>634</v>
      </c>
      <c r="E30" s="178">
        <v>635</v>
      </c>
      <c r="F30" s="168">
        <v>75</v>
      </c>
      <c r="G30" s="177">
        <f t="shared" si="0"/>
        <v>859</v>
      </c>
      <c r="H30" s="179">
        <v>409</v>
      </c>
      <c r="I30" s="178">
        <v>450</v>
      </c>
    </row>
    <row r="31" spans="2:11" s="27" customFormat="1" ht="14.1" customHeight="1" x14ac:dyDescent="0.2">
      <c r="B31" s="78">
        <v>25</v>
      </c>
      <c r="C31" s="177">
        <f t="shared" si="1"/>
        <v>1321</v>
      </c>
      <c r="D31" s="178">
        <v>714</v>
      </c>
      <c r="E31" s="178">
        <v>607</v>
      </c>
      <c r="F31" s="168">
        <v>76</v>
      </c>
      <c r="G31" s="177">
        <f t="shared" si="0"/>
        <v>882</v>
      </c>
      <c r="H31" s="178">
        <v>432</v>
      </c>
      <c r="I31" s="178">
        <v>450</v>
      </c>
    </row>
    <row r="32" spans="2:11" s="27" customFormat="1" ht="14.1" customHeight="1" x14ac:dyDescent="0.2">
      <c r="B32" s="78">
        <v>26</v>
      </c>
      <c r="C32" s="177">
        <f t="shared" si="1"/>
        <v>1357</v>
      </c>
      <c r="D32" s="178">
        <v>721</v>
      </c>
      <c r="E32" s="178">
        <v>636</v>
      </c>
      <c r="F32" s="168">
        <v>77</v>
      </c>
      <c r="G32" s="177">
        <f t="shared" si="0"/>
        <v>699</v>
      </c>
      <c r="H32" s="178">
        <v>314</v>
      </c>
      <c r="I32" s="178">
        <v>385</v>
      </c>
    </row>
    <row r="33" spans="2:9" s="27" customFormat="1" ht="14.1" customHeight="1" x14ac:dyDescent="0.2">
      <c r="B33" s="78">
        <v>27</v>
      </c>
      <c r="C33" s="177">
        <f t="shared" si="1"/>
        <v>1422</v>
      </c>
      <c r="D33" s="178">
        <v>771</v>
      </c>
      <c r="E33" s="178">
        <v>651</v>
      </c>
      <c r="F33" s="168">
        <v>78</v>
      </c>
      <c r="G33" s="177">
        <f t="shared" si="0"/>
        <v>460</v>
      </c>
      <c r="H33" s="178">
        <v>211</v>
      </c>
      <c r="I33" s="178">
        <v>249</v>
      </c>
    </row>
    <row r="34" spans="2:9" s="27" customFormat="1" ht="14.1" customHeight="1" x14ac:dyDescent="0.2">
      <c r="B34" s="78">
        <v>28</v>
      </c>
      <c r="C34" s="177">
        <f t="shared" si="1"/>
        <v>1401</v>
      </c>
      <c r="D34" s="178">
        <v>749</v>
      </c>
      <c r="E34" s="178">
        <v>652</v>
      </c>
      <c r="F34" s="168">
        <v>79</v>
      </c>
      <c r="G34" s="177">
        <f t="shared" si="0"/>
        <v>534</v>
      </c>
      <c r="H34" s="178">
        <v>257</v>
      </c>
      <c r="I34" s="178">
        <v>277</v>
      </c>
    </row>
    <row r="35" spans="2:9" s="27" customFormat="1" ht="14.1" customHeight="1" x14ac:dyDescent="0.2">
      <c r="B35" s="78">
        <v>29</v>
      </c>
      <c r="C35" s="177">
        <f t="shared" si="1"/>
        <v>1393</v>
      </c>
      <c r="D35" s="178">
        <v>734</v>
      </c>
      <c r="E35" s="178">
        <v>659</v>
      </c>
      <c r="F35" s="168">
        <v>80</v>
      </c>
      <c r="G35" s="177">
        <f t="shared" si="0"/>
        <v>562</v>
      </c>
      <c r="H35" s="178">
        <v>218</v>
      </c>
      <c r="I35" s="178">
        <v>344</v>
      </c>
    </row>
    <row r="36" spans="2:9" s="27" customFormat="1" ht="14.1" customHeight="1" x14ac:dyDescent="0.2">
      <c r="B36" s="78">
        <v>30</v>
      </c>
      <c r="C36" s="177">
        <f t="shared" si="1"/>
        <v>1346</v>
      </c>
      <c r="D36" s="178">
        <v>716</v>
      </c>
      <c r="E36" s="178">
        <v>630</v>
      </c>
      <c r="F36" s="168">
        <v>81</v>
      </c>
      <c r="G36" s="177">
        <f t="shared" si="0"/>
        <v>540</v>
      </c>
      <c r="H36" s="178">
        <v>230</v>
      </c>
      <c r="I36" s="178">
        <v>310</v>
      </c>
    </row>
    <row r="37" spans="2:9" s="27" customFormat="1" ht="14.1" customHeight="1" x14ac:dyDescent="0.2">
      <c r="B37" s="78">
        <v>31</v>
      </c>
      <c r="C37" s="177">
        <f t="shared" si="1"/>
        <v>1275</v>
      </c>
      <c r="D37" s="178">
        <v>692</v>
      </c>
      <c r="E37" s="178">
        <v>583</v>
      </c>
      <c r="F37" s="168">
        <v>82</v>
      </c>
      <c r="G37" s="177">
        <f t="shared" si="0"/>
        <v>522</v>
      </c>
      <c r="H37" s="178">
        <v>232</v>
      </c>
      <c r="I37" s="178">
        <v>290</v>
      </c>
    </row>
    <row r="38" spans="2:9" s="27" customFormat="1" ht="14.1" customHeight="1" x14ac:dyDescent="0.2">
      <c r="B38" s="78">
        <v>32</v>
      </c>
      <c r="C38" s="177">
        <f t="shared" si="1"/>
        <v>1292</v>
      </c>
      <c r="D38" s="178">
        <v>690</v>
      </c>
      <c r="E38" s="178">
        <v>602</v>
      </c>
      <c r="F38" s="168">
        <v>83</v>
      </c>
      <c r="G38" s="177">
        <f t="shared" si="0"/>
        <v>494</v>
      </c>
      <c r="H38" s="178">
        <v>217</v>
      </c>
      <c r="I38" s="178">
        <v>277</v>
      </c>
    </row>
    <row r="39" spans="2:9" s="27" customFormat="1" ht="14.1" customHeight="1" x14ac:dyDescent="0.2">
      <c r="B39" s="78">
        <v>33</v>
      </c>
      <c r="C39" s="177">
        <f t="shared" si="1"/>
        <v>1275</v>
      </c>
      <c r="D39" s="178">
        <v>674</v>
      </c>
      <c r="E39" s="178">
        <v>601</v>
      </c>
      <c r="F39" s="168">
        <v>84</v>
      </c>
      <c r="G39" s="177">
        <f t="shared" si="0"/>
        <v>387</v>
      </c>
      <c r="H39" s="178">
        <v>148</v>
      </c>
      <c r="I39" s="178">
        <v>239</v>
      </c>
    </row>
    <row r="40" spans="2:9" s="27" customFormat="1" ht="14.1" customHeight="1" x14ac:dyDescent="0.2">
      <c r="B40" s="78">
        <v>34</v>
      </c>
      <c r="C40" s="177">
        <f t="shared" si="1"/>
        <v>1235</v>
      </c>
      <c r="D40" s="178">
        <v>642</v>
      </c>
      <c r="E40" s="178">
        <v>593</v>
      </c>
      <c r="F40" s="168">
        <v>85</v>
      </c>
      <c r="G40" s="177">
        <f t="shared" si="0"/>
        <v>354</v>
      </c>
      <c r="H40" s="178">
        <v>129</v>
      </c>
      <c r="I40" s="178">
        <v>225</v>
      </c>
    </row>
    <row r="41" spans="2:9" s="27" customFormat="1" ht="14.1" customHeight="1" x14ac:dyDescent="0.2">
      <c r="B41" s="78">
        <v>35</v>
      </c>
      <c r="C41" s="177">
        <f t="shared" si="1"/>
        <v>1273</v>
      </c>
      <c r="D41" s="178">
        <v>685</v>
      </c>
      <c r="E41" s="178">
        <v>588</v>
      </c>
      <c r="F41" s="168">
        <v>86</v>
      </c>
      <c r="G41" s="177">
        <f t="shared" si="0"/>
        <v>339</v>
      </c>
      <c r="H41" s="178">
        <v>128</v>
      </c>
      <c r="I41" s="178">
        <v>211</v>
      </c>
    </row>
    <row r="42" spans="2:9" s="27" customFormat="1" ht="14.1" customHeight="1" x14ac:dyDescent="0.2">
      <c r="B42" s="78">
        <v>36</v>
      </c>
      <c r="C42" s="177">
        <f t="shared" si="1"/>
        <v>1239</v>
      </c>
      <c r="D42" s="178">
        <v>641</v>
      </c>
      <c r="E42" s="178">
        <v>598</v>
      </c>
      <c r="F42" s="168">
        <v>87</v>
      </c>
      <c r="G42" s="177">
        <f t="shared" si="0"/>
        <v>331</v>
      </c>
      <c r="H42" s="178">
        <v>121</v>
      </c>
      <c r="I42" s="178">
        <v>210</v>
      </c>
    </row>
    <row r="43" spans="2:9" s="27" customFormat="1" ht="14.1" customHeight="1" x14ac:dyDescent="0.2">
      <c r="B43" s="78">
        <v>37</v>
      </c>
      <c r="C43" s="177">
        <f t="shared" si="1"/>
        <v>1279</v>
      </c>
      <c r="D43" s="178">
        <v>691</v>
      </c>
      <c r="E43" s="178">
        <v>588</v>
      </c>
      <c r="F43" s="168">
        <v>88</v>
      </c>
      <c r="G43" s="177">
        <f t="shared" si="0"/>
        <v>310</v>
      </c>
      <c r="H43" s="178">
        <v>107</v>
      </c>
      <c r="I43" s="178">
        <v>203</v>
      </c>
    </row>
    <row r="44" spans="2:9" s="27" customFormat="1" ht="14.1" customHeight="1" x14ac:dyDescent="0.2">
      <c r="B44" s="78">
        <v>38</v>
      </c>
      <c r="C44" s="177">
        <f t="shared" si="1"/>
        <v>1272</v>
      </c>
      <c r="D44" s="178">
        <v>690</v>
      </c>
      <c r="E44" s="178">
        <v>582</v>
      </c>
      <c r="F44" s="168">
        <v>89</v>
      </c>
      <c r="G44" s="177">
        <f t="shared" si="0"/>
        <v>267</v>
      </c>
      <c r="H44" s="178">
        <v>97</v>
      </c>
      <c r="I44" s="178">
        <v>170</v>
      </c>
    </row>
    <row r="45" spans="2:9" s="27" customFormat="1" ht="14.1" customHeight="1" x14ac:dyDescent="0.2">
      <c r="B45" s="78">
        <v>39</v>
      </c>
      <c r="C45" s="177">
        <f t="shared" si="1"/>
        <v>1295</v>
      </c>
      <c r="D45" s="178">
        <v>647</v>
      </c>
      <c r="E45" s="178">
        <v>648</v>
      </c>
      <c r="F45" s="168">
        <v>90</v>
      </c>
      <c r="G45" s="177">
        <f t="shared" si="0"/>
        <v>203</v>
      </c>
      <c r="H45" s="178">
        <v>74</v>
      </c>
      <c r="I45" s="178">
        <v>129</v>
      </c>
    </row>
    <row r="46" spans="2:9" s="27" customFormat="1" ht="14.1" customHeight="1" x14ac:dyDescent="0.2">
      <c r="B46" s="78">
        <v>40</v>
      </c>
      <c r="C46" s="177">
        <f t="shared" si="1"/>
        <v>1335</v>
      </c>
      <c r="D46" s="178">
        <v>692</v>
      </c>
      <c r="E46" s="178">
        <v>643</v>
      </c>
      <c r="F46" s="168">
        <v>91</v>
      </c>
      <c r="G46" s="177">
        <f t="shared" si="0"/>
        <v>160</v>
      </c>
      <c r="H46" s="178">
        <v>46</v>
      </c>
      <c r="I46" s="178">
        <v>114</v>
      </c>
    </row>
    <row r="47" spans="2:9" s="27" customFormat="1" ht="14.1" customHeight="1" x14ac:dyDescent="0.2">
      <c r="B47" s="78">
        <v>41</v>
      </c>
      <c r="C47" s="177">
        <f t="shared" si="1"/>
        <v>1271</v>
      </c>
      <c r="D47" s="178">
        <v>693</v>
      </c>
      <c r="E47" s="178">
        <v>578</v>
      </c>
      <c r="F47" s="168">
        <v>92</v>
      </c>
      <c r="G47" s="177">
        <f t="shared" si="0"/>
        <v>142</v>
      </c>
      <c r="H47" s="178">
        <v>44</v>
      </c>
      <c r="I47" s="178">
        <v>98</v>
      </c>
    </row>
    <row r="48" spans="2:9" s="27" customFormat="1" ht="14.1" customHeight="1" x14ac:dyDescent="0.2">
      <c r="B48" s="78">
        <v>42</v>
      </c>
      <c r="C48" s="177">
        <f t="shared" si="1"/>
        <v>1244</v>
      </c>
      <c r="D48" s="178">
        <v>669</v>
      </c>
      <c r="E48" s="178">
        <v>575</v>
      </c>
      <c r="F48" s="168">
        <v>93</v>
      </c>
      <c r="G48" s="177">
        <f t="shared" si="0"/>
        <v>97</v>
      </c>
      <c r="H48" s="178">
        <v>30</v>
      </c>
      <c r="I48" s="178">
        <v>67</v>
      </c>
    </row>
    <row r="49" spans="2:9" s="27" customFormat="1" ht="14.1" customHeight="1" x14ac:dyDescent="0.2">
      <c r="B49" s="78">
        <v>43</v>
      </c>
      <c r="C49" s="177">
        <f t="shared" si="1"/>
        <v>1306</v>
      </c>
      <c r="D49" s="178">
        <v>694</v>
      </c>
      <c r="E49" s="178">
        <v>612</v>
      </c>
      <c r="F49" s="168">
        <v>94</v>
      </c>
      <c r="G49" s="177">
        <f t="shared" si="0"/>
        <v>82</v>
      </c>
      <c r="H49" s="178">
        <v>24</v>
      </c>
      <c r="I49" s="178">
        <v>58</v>
      </c>
    </row>
    <row r="50" spans="2:9" s="27" customFormat="1" ht="14.1" customHeight="1" x14ac:dyDescent="0.2">
      <c r="B50" s="78">
        <v>44</v>
      </c>
      <c r="C50" s="177">
        <f t="shared" si="1"/>
        <v>1312</v>
      </c>
      <c r="D50" s="178">
        <v>688</v>
      </c>
      <c r="E50" s="178">
        <v>624</v>
      </c>
      <c r="F50" s="168">
        <v>95</v>
      </c>
      <c r="G50" s="177">
        <f t="shared" si="0"/>
        <v>71</v>
      </c>
      <c r="H50" s="178">
        <v>23</v>
      </c>
      <c r="I50" s="178">
        <v>48</v>
      </c>
    </row>
    <row r="51" spans="2:9" s="27" customFormat="1" ht="14.1" customHeight="1" x14ac:dyDescent="0.2">
      <c r="B51" s="78">
        <v>45</v>
      </c>
      <c r="C51" s="177">
        <f t="shared" si="1"/>
        <v>1334</v>
      </c>
      <c r="D51" s="178">
        <v>703</v>
      </c>
      <c r="E51" s="178">
        <v>631</v>
      </c>
      <c r="F51" s="168">
        <v>96</v>
      </c>
      <c r="G51" s="177">
        <f t="shared" si="0"/>
        <v>39</v>
      </c>
      <c r="H51" s="178">
        <v>10</v>
      </c>
      <c r="I51" s="178">
        <v>29</v>
      </c>
    </row>
    <row r="52" spans="2:9" s="27" customFormat="1" ht="14.1" customHeight="1" x14ac:dyDescent="0.2">
      <c r="B52" s="78">
        <v>46</v>
      </c>
      <c r="C52" s="177">
        <f t="shared" si="1"/>
        <v>1305</v>
      </c>
      <c r="D52" s="178">
        <v>694</v>
      </c>
      <c r="E52" s="178">
        <v>611</v>
      </c>
      <c r="F52" s="168">
        <v>97</v>
      </c>
      <c r="G52" s="177">
        <f t="shared" si="0"/>
        <v>35</v>
      </c>
      <c r="H52" s="178">
        <v>10</v>
      </c>
      <c r="I52" s="178">
        <v>25</v>
      </c>
    </row>
    <row r="53" spans="2:9" s="27" customFormat="1" ht="14.1" customHeight="1" x14ac:dyDescent="0.2">
      <c r="B53" s="78">
        <v>47</v>
      </c>
      <c r="C53" s="177">
        <f t="shared" si="1"/>
        <v>1355</v>
      </c>
      <c r="D53" s="178">
        <v>712</v>
      </c>
      <c r="E53" s="178">
        <v>643</v>
      </c>
      <c r="F53" s="168">
        <v>98</v>
      </c>
      <c r="G53" s="177">
        <f t="shared" si="0"/>
        <v>22</v>
      </c>
      <c r="H53" s="178">
        <v>3</v>
      </c>
      <c r="I53" s="178">
        <v>19</v>
      </c>
    </row>
    <row r="54" spans="2:9" s="27" customFormat="1" ht="14.1" customHeight="1" x14ac:dyDescent="0.2">
      <c r="B54" s="78">
        <v>48</v>
      </c>
      <c r="C54" s="177">
        <f t="shared" si="1"/>
        <v>1395</v>
      </c>
      <c r="D54" s="178">
        <v>742</v>
      </c>
      <c r="E54" s="178">
        <v>653</v>
      </c>
      <c r="F54" s="168">
        <v>99</v>
      </c>
      <c r="G54" s="177">
        <v>7</v>
      </c>
      <c r="H54" s="180" t="s">
        <v>159</v>
      </c>
      <c r="I54" s="178">
        <v>7</v>
      </c>
    </row>
    <row r="55" spans="2:9" s="27" customFormat="1" ht="14.1" customHeight="1" x14ac:dyDescent="0.2">
      <c r="B55" s="82">
        <v>49</v>
      </c>
      <c r="C55" s="177">
        <f t="shared" si="1"/>
        <v>1416</v>
      </c>
      <c r="D55" s="181">
        <v>745</v>
      </c>
      <c r="E55" s="181">
        <v>671</v>
      </c>
      <c r="F55" s="169" t="s">
        <v>164</v>
      </c>
      <c r="G55" s="182">
        <v>22</v>
      </c>
      <c r="H55" s="183" t="s">
        <v>159</v>
      </c>
      <c r="I55" s="181">
        <v>22</v>
      </c>
    </row>
    <row r="56" spans="2:9" ht="9" customHeight="1" x14ac:dyDescent="0.15">
      <c r="C56" s="83"/>
      <c r="D56" s="19"/>
      <c r="G56" s="79"/>
    </row>
    <row r="57" spans="2:9" ht="12" customHeight="1" x14ac:dyDescent="0.15">
      <c r="B57" s="26" t="s">
        <v>30</v>
      </c>
    </row>
    <row r="58" spans="2:9" ht="15" customHeight="1" x14ac:dyDescent="0.15"/>
  </sheetData>
  <phoneticPr fontId="31"/>
  <hyperlinks>
    <hyperlink ref="A1" location="目次!A2" display="目次へ戻る" xr:uid="{B543FE0B-1521-437B-9957-73727C9A11D8}"/>
  </hyperlinks>
  <pageMargins left="1.1811023622047245" right="0.78740157480314954" top="0.9" bottom="0.7" header="0.51181102362204722" footer="0.51181102362204722"/>
  <pageSetup paperSize="9" scale="98" firstPageNumber="8" orientation="portrait" useFirstPageNumber="1" r:id="rId1"/>
  <headerFooter scaleWithDoc="0" alignWithMargins="0">
    <oddHeader>&amp;C&amp;"ＭＳ ゴシック,regular"&amp;11２　人口</oddHeader>
  </headerFooter>
  <rowBreaks count="1" manualBreakCount="1">
    <brk id="58" min="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84D3E-92F1-406D-BE22-8BB0085CBE9A}">
  <sheetPr codeName="Sheet1">
    <tabColor theme="5" tint="0.39997558519241921"/>
  </sheetPr>
  <dimension ref="A1:L36"/>
  <sheetViews>
    <sheetView showGridLines="0" zoomScaleNormal="100" workbookViewId="0">
      <selection activeCell="B20" sqref="B20"/>
    </sheetView>
  </sheetViews>
  <sheetFormatPr defaultColWidth="9" defaultRowHeight="12" x14ac:dyDescent="0.15"/>
  <cols>
    <col min="1" max="1" width="10.59765625" style="26" customWidth="1"/>
    <col min="2" max="2" width="4.19921875" style="26" customWidth="1"/>
    <col min="3" max="3" width="2.59765625" style="26" customWidth="1"/>
    <col min="4" max="4" width="4.3984375" style="26" customWidth="1"/>
    <col min="5" max="12" width="8.09765625" style="26" customWidth="1"/>
    <col min="13" max="13" width="9" style="26" bestFit="1"/>
    <col min="14" max="16384" width="9" style="26"/>
  </cols>
  <sheetData>
    <row r="1" spans="1:12" ht="15.9" customHeight="1" x14ac:dyDescent="0.2">
      <c r="A1" s="8" t="s">
        <v>51</v>
      </c>
    </row>
    <row r="2" spans="1:12" ht="16.5" customHeight="1" x14ac:dyDescent="0.2">
      <c r="B2" s="28" t="s">
        <v>165</v>
      </c>
    </row>
    <row r="3" spans="1:12" ht="12" customHeight="1" x14ac:dyDescent="0.15"/>
    <row r="4" spans="1:12" x14ac:dyDescent="0.15">
      <c r="B4" s="212" t="s">
        <v>166</v>
      </c>
      <c r="C4" s="212"/>
      <c r="D4" s="210"/>
      <c r="E4" s="224" t="s">
        <v>167</v>
      </c>
      <c r="F4" s="225"/>
      <c r="G4" s="226"/>
      <c r="H4" s="224" t="s">
        <v>168</v>
      </c>
      <c r="I4" s="225"/>
      <c r="J4" s="226"/>
      <c r="K4" s="217" t="s">
        <v>169</v>
      </c>
      <c r="L4" s="208" t="s">
        <v>170</v>
      </c>
    </row>
    <row r="5" spans="1:12" x14ac:dyDescent="0.15">
      <c r="B5" s="213"/>
      <c r="C5" s="213"/>
      <c r="D5" s="211"/>
      <c r="E5" s="84" t="s">
        <v>171</v>
      </c>
      <c r="F5" s="84" t="s">
        <v>172</v>
      </c>
      <c r="G5" s="85" t="s">
        <v>52</v>
      </c>
      <c r="H5" s="84" t="s">
        <v>173</v>
      </c>
      <c r="I5" s="84" t="s">
        <v>174</v>
      </c>
      <c r="J5" s="85" t="s">
        <v>52</v>
      </c>
      <c r="K5" s="218"/>
      <c r="L5" s="209"/>
    </row>
    <row r="6" spans="1:12" s="27" customFormat="1" ht="18" customHeight="1" x14ac:dyDescent="0.2">
      <c r="B6" s="40" t="s">
        <v>65</v>
      </c>
      <c r="C6" s="60">
        <v>27</v>
      </c>
      <c r="D6" s="86" t="s">
        <v>256</v>
      </c>
      <c r="E6" s="88">
        <v>858</v>
      </c>
      <c r="F6" s="89">
        <v>437</v>
      </c>
      <c r="G6" s="87">
        <f>E6-F6</f>
        <v>421</v>
      </c>
      <c r="H6" s="88">
        <v>8146</v>
      </c>
      <c r="I6" s="89">
        <v>7938</v>
      </c>
      <c r="J6" s="87">
        <f>H6-I6</f>
        <v>208</v>
      </c>
      <c r="K6" s="90">
        <v>572</v>
      </c>
      <c r="L6" s="88">
        <v>130</v>
      </c>
    </row>
    <row r="7" spans="1:12" s="27" customFormat="1" ht="18" customHeight="1" x14ac:dyDescent="0.2">
      <c r="C7" s="60">
        <f>C6+1</f>
        <v>28</v>
      </c>
      <c r="D7" s="86"/>
      <c r="E7" s="91">
        <v>905</v>
      </c>
      <c r="F7" s="27">
        <v>475</v>
      </c>
      <c r="G7" s="87">
        <f t="shared" ref="G7:G14" si="0">E7-F7</f>
        <v>430</v>
      </c>
      <c r="H7" s="88">
        <v>7805</v>
      </c>
      <c r="I7" s="89">
        <v>7492</v>
      </c>
      <c r="J7" s="87">
        <f t="shared" ref="J7:J14" si="1">H7-I7</f>
        <v>313</v>
      </c>
      <c r="K7" s="92">
        <v>543</v>
      </c>
      <c r="L7" s="91">
        <v>116</v>
      </c>
    </row>
    <row r="8" spans="1:12" s="27" customFormat="1" ht="18" customHeight="1" x14ac:dyDescent="0.2">
      <c r="C8" s="60">
        <f>C7+1</f>
        <v>29</v>
      </c>
      <c r="D8" s="86"/>
      <c r="E8" s="91">
        <v>816</v>
      </c>
      <c r="F8" s="27">
        <v>496</v>
      </c>
      <c r="G8" s="87">
        <f t="shared" si="0"/>
        <v>320</v>
      </c>
      <c r="H8" s="89">
        <v>7848</v>
      </c>
      <c r="I8" s="89">
        <v>7539</v>
      </c>
      <c r="J8" s="87">
        <f t="shared" si="1"/>
        <v>309</v>
      </c>
      <c r="K8" s="92">
        <v>512</v>
      </c>
      <c r="L8" s="91">
        <v>117</v>
      </c>
    </row>
    <row r="9" spans="1:12" s="27" customFormat="1" ht="18" customHeight="1" x14ac:dyDescent="0.2">
      <c r="C9" s="60">
        <f>C8+1</f>
        <v>30</v>
      </c>
      <c r="D9" s="86"/>
      <c r="E9" s="91">
        <v>818</v>
      </c>
      <c r="F9" s="27">
        <v>519</v>
      </c>
      <c r="G9" s="87">
        <f t="shared" si="0"/>
        <v>299</v>
      </c>
      <c r="H9" s="89">
        <v>8317</v>
      </c>
      <c r="I9" s="89">
        <v>7534</v>
      </c>
      <c r="J9" s="87">
        <f t="shared" si="1"/>
        <v>783</v>
      </c>
      <c r="K9" s="92">
        <v>504</v>
      </c>
      <c r="L9" s="91">
        <v>113</v>
      </c>
    </row>
    <row r="10" spans="1:12" s="27" customFormat="1" ht="18" customHeight="1" x14ac:dyDescent="0.2">
      <c r="B10" s="27" t="s">
        <v>11</v>
      </c>
      <c r="C10" s="60" t="s">
        <v>175</v>
      </c>
      <c r="D10" s="86" t="s">
        <v>5</v>
      </c>
      <c r="E10" s="27">
        <v>832</v>
      </c>
      <c r="F10" s="27">
        <v>515</v>
      </c>
      <c r="G10" s="87">
        <f t="shared" si="0"/>
        <v>317</v>
      </c>
      <c r="H10" s="89">
        <v>8342</v>
      </c>
      <c r="I10" s="89">
        <v>7707</v>
      </c>
      <c r="J10" s="87">
        <f t="shared" si="1"/>
        <v>635</v>
      </c>
      <c r="K10" s="92">
        <v>588</v>
      </c>
      <c r="L10" s="91">
        <v>123</v>
      </c>
    </row>
    <row r="11" spans="1:12" s="27" customFormat="1" ht="18" customHeight="1" x14ac:dyDescent="0.2">
      <c r="C11" s="60">
        <v>2</v>
      </c>
      <c r="D11" s="86"/>
      <c r="E11" s="27">
        <v>747</v>
      </c>
      <c r="F11" s="27">
        <v>539</v>
      </c>
      <c r="G11" s="87">
        <f t="shared" si="0"/>
        <v>208</v>
      </c>
      <c r="H11" s="89">
        <v>6936</v>
      </c>
      <c r="I11" s="89">
        <v>7251</v>
      </c>
      <c r="J11" s="87">
        <f t="shared" si="1"/>
        <v>-315</v>
      </c>
      <c r="K11" s="92">
        <v>450</v>
      </c>
      <c r="L11" s="91">
        <v>112</v>
      </c>
    </row>
    <row r="12" spans="1:12" s="27" customFormat="1" ht="18" customHeight="1" x14ac:dyDescent="0.2">
      <c r="C12" s="60">
        <v>3</v>
      </c>
      <c r="D12" s="86"/>
      <c r="E12" s="27">
        <v>707</v>
      </c>
      <c r="F12" s="27">
        <v>541</v>
      </c>
      <c r="G12" s="87">
        <f t="shared" si="0"/>
        <v>166</v>
      </c>
      <c r="H12" s="89">
        <v>6921</v>
      </c>
      <c r="I12" s="89">
        <v>7742</v>
      </c>
      <c r="J12" s="87">
        <f t="shared" si="1"/>
        <v>-821</v>
      </c>
      <c r="K12" s="92">
        <v>440</v>
      </c>
      <c r="L12" s="91">
        <v>84</v>
      </c>
    </row>
    <row r="13" spans="1:12" s="27" customFormat="1" ht="18" customHeight="1" x14ac:dyDescent="0.2">
      <c r="C13" s="60">
        <v>4</v>
      </c>
      <c r="D13" s="86"/>
      <c r="E13" s="27">
        <v>649</v>
      </c>
      <c r="F13" s="27">
        <v>585</v>
      </c>
      <c r="G13" s="87">
        <f t="shared" si="0"/>
        <v>64</v>
      </c>
      <c r="H13" s="89">
        <v>7460</v>
      </c>
      <c r="I13" s="89">
        <v>7159</v>
      </c>
      <c r="J13" s="87">
        <f t="shared" si="1"/>
        <v>301</v>
      </c>
      <c r="K13" s="92">
        <v>478</v>
      </c>
      <c r="L13" s="91">
        <v>90</v>
      </c>
    </row>
    <row r="14" spans="1:12" s="27" customFormat="1" ht="18" customHeight="1" x14ac:dyDescent="0.2">
      <c r="B14" s="35"/>
      <c r="C14" s="54">
        <v>5</v>
      </c>
      <c r="D14" s="36"/>
      <c r="E14" s="170">
        <v>647</v>
      </c>
      <c r="F14" s="170">
        <v>604</v>
      </c>
      <c r="G14" s="190">
        <f t="shared" si="0"/>
        <v>43</v>
      </c>
      <c r="H14" s="171">
        <v>7807</v>
      </c>
      <c r="I14" s="171">
        <v>7033</v>
      </c>
      <c r="J14" s="190">
        <f t="shared" si="1"/>
        <v>774</v>
      </c>
      <c r="K14" s="172">
        <v>483</v>
      </c>
      <c r="L14" s="173">
        <v>115</v>
      </c>
    </row>
    <row r="15" spans="1:12" ht="12" customHeight="1" x14ac:dyDescent="0.15"/>
    <row r="16" spans="1:12" ht="12" customHeight="1" x14ac:dyDescent="0.15">
      <c r="B16" s="26" t="s">
        <v>30</v>
      </c>
    </row>
    <row r="17" spans="2:11" ht="12" customHeight="1" x14ac:dyDescent="0.15">
      <c r="B17" s="26" t="s">
        <v>113</v>
      </c>
    </row>
    <row r="18" spans="2:11" ht="14.25" customHeight="1" x14ac:dyDescent="0.15"/>
    <row r="19" spans="2:11" ht="14.25" customHeight="1" x14ac:dyDescent="0.15"/>
    <row r="20" spans="2:11" ht="16.2" x14ac:dyDescent="0.2">
      <c r="B20" s="93" t="s">
        <v>176</v>
      </c>
    </row>
    <row r="21" spans="2:11" x14ac:dyDescent="0.15">
      <c r="B21" s="94"/>
      <c r="K21" s="29" t="s">
        <v>177</v>
      </c>
    </row>
    <row r="22" spans="2:11" x14ac:dyDescent="0.15">
      <c r="B22" s="212" t="s">
        <v>178</v>
      </c>
      <c r="C22" s="212"/>
      <c r="D22" s="210"/>
      <c r="E22" s="217" t="s">
        <v>179</v>
      </c>
      <c r="F22" s="219" t="s">
        <v>180</v>
      </c>
      <c r="G22" s="220"/>
      <c r="H22" s="221"/>
      <c r="I22" s="219" t="s">
        <v>105</v>
      </c>
      <c r="J22" s="221"/>
      <c r="K22" s="222" t="s">
        <v>181</v>
      </c>
    </row>
    <row r="23" spans="2:11" x14ac:dyDescent="0.15">
      <c r="B23" s="213"/>
      <c r="C23" s="213"/>
      <c r="D23" s="211"/>
      <c r="E23" s="218"/>
      <c r="F23" s="53" t="s">
        <v>182</v>
      </c>
      <c r="G23" s="53" t="s">
        <v>183</v>
      </c>
      <c r="H23" s="52" t="s">
        <v>184</v>
      </c>
      <c r="I23" s="53" t="s">
        <v>185</v>
      </c>
      <c r="J23" s="52" t="s">
        <v>180</v>
      </c>
      <c r="K23" s="223"/>
    </row>
    <row r="24" spans="2:11" ht="18" customHeight="1" x14ac:dyDescent="0.15">
      <c r="B24" s="29"/>
      <c r="C24" s="95"/>
      <c r="D24" s="96"/>
      <c r="E24" s="97"/>
      <c r="H24" s="96"/>
      <c r="I24" s="29" t="s">
        <v>186</v>
      </c>
      <c r="J24" s="98" t="s">
        <v>186</v>
      </c>
      <c r="K24" s="99" t="s">
        <v>187</v>
      </c>
    </row>
    <row r="25" spans="2:11" ht="18" customHeight="1" x14ac:dyDescent="0.15">
      <c r="B25" s="40" t="s">
        <v>125</v>
      </c>
      <c r="C25" s="60">
        <v>60</v>
      </c>
      <c r="D25" s="86" t="s">
        <v>94</v>
      </c>
      <c r="E25" s="100">
        <v>18187</v>
      </c>
      <c r="F25" s="65">
        <f>SUM(G25:H25)</f>
        <v>55212</v>
      </c>
      <c r="G25" s="65">
        <v>28312</v>
      </c>
      <c r="H25" s="101">
        <v>26900</v>
      </c>
      <c r="I25" s="102">
        <v>12.7</v>
      </c>
      <c r="J25" s="103">
        <v>11.1</v>
      </c>
      <c r="K25" s="104">
        <f>F25/11.58</f>
        <v>4767.8756476683939</v>
      </c>
    </row>
    <row r="26" spans="2:11" ht="18" customHeight="1" x14ac:dyDescent="0.15">
      <c r="B26" s="40" t="s">
        <v>65</v>
      </c>
      <c r="C26" s="60">
        <v>2</v>
      </c>
      <c r="D26" s="86" t="s">
        <v>94</v>
      </c>
      <c r="E26" s="100">
        <v>20164</v>
      </c>
      <c r="F26" s="65">
        <f t="shared" ref="F26:F31" si="2">SUM(G26:H26)</f>
        <v>56890</v>
      </c>
      <c r="G26" s="65">
        <v>29350</v>
      </c>
      <c r="H26" s="101">
        <v>27540</v>
      </c>
      <c r="I26" s="102">
        <f>E26/E25*100-100</f>
        <v>10.870401935448399</v>
      </c>
      <c r="J26" s="102">
        <f>F26/F25*100-100</f>
        <v>3.0391943780337698</v>
      </c>
      <c r="K26" s="104">
        <f>F26/11.05</f>
        <v>5148.4162895927602</v>
      </c>
    </row>
    <row r="27" spans="2:11" ht="18" customHeight="1" x14ac:dyDescent="0.15">
      <c r="B27" s="105"/>
      <c r="C27" s="60">
        <v>7</v>
      </c>
      <c r="D27" s="86"/>
      <c r="E27" s="100">
        <v>24566</v>
      </c>
      <c r="F27" s="65">
        <f t="shared" si="2"/>
        <v>62588</v>
      </c>
      <c r="G27" s="65">
        <v>32407</v>
      </c>
      <c r="H27" s="101">
        <v>30181</v>
      </c>
      <c r="I27" s="102">
        <f t="shared" ref="I27:I32" si="3">E27/E26*100-100</f>
        <v>21.830985915492946</v>
      </c>
      <c r="J27" s="102">
        <f t="shared" ref="J27:J32" si="4">F27/F26*100-100</f>
        <v>10.015820003515557</v>
      </c>
      <c r="K27" s="104">
        <f>F27/11.04</f>
        <v>5669.202898550725</v>
      </c>
    </row>
    <row r="28" spans="2:11" ht="18" customHeight="1" x14ac:dyDescent="0.15">
      <c r="B28" s="40"/>
      <c r="C28" s="60">
        <v>12</v>
      </c>
      <c r="D28" s="86"/>
      <c r="E28" s="100">
        <v>29974</v>
      </c>
      <c r="F28" s="65">
        <f t="shared" si="2"/>
        <v>70170</v>
      </c>
      <c r="G28" s="65">
        <v>36986</v>
      </c>
      <c r="H28" s="101">
        <v>33184</v>
      </c>
      <c r="I28" s="102">
        <f t="shared" si="3"/>
        <v>22.014165920377749</v>
      </c>
      <c r="J28" s="102">
        <f t="shared" si="4"/>
        <v>12.114143286252954</v>
      </c>
      <c r="K28" s="104">
        <f t="shared" ref="K28:K32" si="5">F28/11.04</f>
        <v>6355.9782608695659</v>
      </c>
    </row>
    <row r="29" spans="2:11" ht="18" customHeight="1" x14ac:dyDescent="0.15">
      <c r="B29" s="40"/>
      <c r="C29" s="60">
        <v>17</v>
      </c>
      <c r="D29" s="86"/>
      <c r="E29" s="100">
        <v>34160</v>
      </c>
      <c r="F29" s="65">
        <f t="shared" si="2"/>
        <v>76688</v>
      </c>
      <c r="G29" s="65">
        <v>40104</v>
      </c>
      <c r="H29" s="101">
        <v>36584</v>
      </c>
      <c r="I29" s="102">
        <f t="shared" si="3"/>
        <v>13.96543671181692</v>
      </c>
      <c r="J29" s="102">
        <f t="shared" si="4"/>
        <v>9.2888698874162827</v>
      </c>
      <c r="K29" s="104">
        <f t="shared" si="5"/>
        <v>6946.376811594203</v>
      </c>
    </row>
    <row r="30" spans="2:11" ht="18" customHeight="1" x14ac:dyDescent="0.15">
      <c r="B30" s="40"/>
      <c r="C30" s="60">
        <v>22</v>
      </c>
      <c r="D30" s="27"/>
      <c r="E30" s="64">
        <v>37385</v>
      </c>
      <c r="F30" s="64">
        <f t="shared" si="2"/>
        <v>80745</v>
      </c>
      <c r="G30" s="65">
        <v>42150</v>
      </c>
      <c r="H30" s="65">
        <v>38595</v>
      </c>
      <c r="I30" s="106">
        <f t="shared" si="3"/>
        <v>9.4408665105386405</v>
      </c>
      <c r="J30" s="102">
        <f t="shared" si="4"/>
        <v>5.2902670561235254</v>
      </c>
      <c r="K30" s="104">
        <f t="shared" si="5"/>
        <v>7313.8586956521749</v>
      </c>
    </row>
    <row r="31" spans="2:11" ht="18" customHeight="1" x14ac:dyDescent="0.15">
      <c r="B31" s="40"/>
      <c r="C31" s="60">
        <v>27</v>
      </c>
      <c r="D31" s="27"/>
      <c r="E31" s="64">
        <v>36898</v>
      </c>
      <c r="F31" s="64">
        <f t="shared" si="2"/>
        <v>80826</v>
      </c>
      <c r="G31" s="65">
        <v>41763</v>
      </c>
      <c r="H31" s="65">
        <v>39063</v>
      </c>
      <c r="I31" s="106">
        <f t="shared" si="3"/>
        <v>-1.3026614952521101</v>
      </c>
      <c r="J31" s="102">
        <f t="shared" si="4"/>
        <v>0.10031580902843018</v>
      </c>
      <c r="K31" s="104">
        <f t="shared" si="5"/>
        <v>7321.1956521739139</v>
      </c>
    </row>
    <row r="32" spans="2:11" ht="18" customHeight="1" x14ac:dyDescent="0.15">
      <c r="B32" s="107" t="s">
        <v>11</v>
      </c>
      <c r="C32" s="54">
        <v>2</v>
      </c>
      <c r="D32" s="35" t="s">
        <v>94</v>
      </c>
      <c r="E32" s="72">
        <v>39889</v>
      </c>
      <c r="F32" s="72">
        <f>SUM(G32:H32)</f>
        <v>83989</v>
      </c>
      <c r="G32" s="73">
        <v>43138</v>
      </c>
      <c r="H32" s="73">
        <v>40851</v>
      </c>
      <c r="I32" s="108">
        <f t="shared" si="3"/>
        <v>8.1061304135725578</v>
      </c>
      <c r="J32" s="191">
        <f t="shared" si="4"/>
        <v>3.9133447158092594</v>
      </c>
      <c r="K32" s="109">
        <f t="shared" si="5"/>
        <v>7607.699275362319</v>
      </c>
    </row>
    <row r="33" spans="2:11" x14ac:dyDescent="0.15">
      <c r="B33" s="29"/>
    </row>
    <row r="34" spans="2:11" x14ac:dyDescent="0.15">
      <c r="B34" s="110" t="s">
        <v>188</v>
      </c>
    </row>
    <row r="35" spans="2:11" x14ac:dyDescent="0.15">
      <c r="B35" s="26" t="s">
        <v>189</v>
      </c>
      <c r="C35" s="111"/>
      <c r="D35" s="111"/>
      <c r="E35" s="111"/>
      <c r="F35" s="111"/>
      <c r="G35" s="111"/>
      <c r="H35" s="111"/>
      <c r="I35" s="111"/>
      <c r="J35" s="111"/>
      <c r="K35" s="111"/>
    </row>
    <row r="36" spans="2:11" ht="14.4" x14ac:dyDescent="0.2">
      <c r="B36" s="110" t="s">
        <v>190</v>
      </c>
      <c r="C36"/>
      <c r="D36"/>
      <c r="E36"/>
      <c r="F36"/>
      <c r="G36"/>
      <c r="H36"/>
      <c r="I36"/>
      <c r="J36"/>
      <c r="K36"/>
    </row>
  </sheetData>
  <mergeCells count="10">
    <mergeCell ref="B4:D5"/>
    <mergeCell ref="E4:G4"/>
    <mergeCell ref="H4:J4"/>
    <mergeCell ref="K4:K5"/>
    <mergeCell ref="L4:L5"/>
    <mergeCell ref="B22:D23"/>
    <mergeCell ref="E22:E23"/>
    <mergeCell ref="F22:H22"/>
    <mergeCell ref="I22:J22"/>
    <mergeCell ref="K22:K23"/>
  </mergeCells>
  <phoneticPr fontId="31"/>
  <hyperlinks>
    <hyperlink ref="A1" location="目次!A2" display="目次へ戻る" xr:uid="{B5FF4014-884C-43CF-A045-F3E9834D2CB9}"/>
  </hyperlinks>
  <pageMargins left="0.98425196850393704" right="0.78740157480314954" top="0.98425196850393704" bottom="0.98425196850393704" header="0.51181102362204722" footer="0.51181102362204722"/>
  <pageSetup paperSize="9" firstPageNumber="9" orientation="portrait" useFirstPageNumber="1" horizontalDpi="4800" verticalDpi="4800" r:id="rId1"/>
  <headerFooter scaleWithDoc="0" alignWithMargins="0">
    <oddHeader>&amp;C&amp;"ＭＳ ゴシック,regular"&amp;11２　人口</oddHeader>
  </headerFooter>
  <ignoredErrors>
    <ignoredError sqref="F25:F3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F6EEE-8976-495F-8DCF-C7CC5D34AC87}">
  <sheetPr codeName="Sheet4"/>
  <dimension ref="A1:J42"/>
  <sheetViews>
    <sheetView showGridLines="0" zoomScaleNormal="100" zoomScaleSheetLayoutView="100" workbookViewId="0">
      <selection activeCell="B2" sqref="B2"/>
    </sheetView>
  </sheetViews>
  <sheetFormatPr defaultRowHeight="14.4" x14ac:dyDescent="0.2"/>
  <cols>
    <col min="1" max="1" width="10.59765625" customWidth="1"/>
    <col min="2" max="2" width="29.69921875" customWidth="1"/>
    <col min="3" max="9" width="8.69921875" customWidth="1"/>
  </cols>
  <sheetData>
    <row r="1" spans="1:10" ht="15.9" customHeight="1" x14ac:dyDescent="0.2">
      <c r="A1" s="8" t="s">
        <v>51</v>
      </c>
    </row>
    <row r="2" spans="1:10" ht="19.2" x14ac:dyDescent="0.25">
      <c r="B2" s="1" t="s">
        <v>136</v>
      </c>
    </row>
    <row r="3" spans="1:10" x14ac:dyDescent="0.2">
      <c r="G3" s="227" t="s">
        <v>177</v>
      </c>
      <c r="H3" s="227"/>
      <c r="I3" s="228"/>
    </row>
    <row r="4" spans="1:10" ht="25.5" customHeight="1" x14ac:dyDescent="0.2">
      <c r="B4" s="57" t="s">
        <v>191</v>
      </c>
      <c r="C4" s="3" t="s">
        <v>36</v>
      </c>
      <c r="D4" s="3">
        <v>7</v>
      </c>
      <c r="E4" s="3">
        <v>12</v>
      </c>
      <c r="F4" s="112">
        <v>17</v>
      </c>
      <c r="G4" s="113">
        <v>22</v>
      </c>
      <c r="H4" s="113">
        <v>27</v>
      </c>
      <c r="I4" s="113" t="s">
        <v>3</v>
      </c>
    </row>
    <row r="5" spans="1:10" ht="22.5" customHeight="1" x14ac:dyDescent="0.2">
      <c r="B5" s="114" t="s">
        <v>182</v>
      </c>
      <c r="C5" s="115">
        <f t="shared" ref="C5:I5" si="0">SUM(C6,C12,C17,C39)</f>
        <v>28818</v>
      </c>
      <c r="D5" s="115">
        <f t="shared" si="0"/>
        <v>32896</v>
      </c>
      <c r="E5" s="115">
        <f t="shared" si="0"/>
        <v>37344</v>
      </c>
      <c r="F5" s="115">
        <f t="shared" si="0"/>
        <v>40079</v>
      </c>
      <c r="G5" s="115">
        <f t="shared" si="0"/>
        <v>42016</v>
      </c>
      <c r="H5" s="115">
        <f t="shared" si="0"/>
        <v>40963</v>
      </c>
      <c r="I5" s="115">
        <f t="shared" si="0"/>
        <v>42037</v>
      </c>
    </row>
    <row r="6" spans="1:10" ht="30" customHeight="1" x14ac:dyDescent="0.2">
      <c r="B6" s="114" t="s">
        <v>192</v>
      </c>
      <c r="C6" s="115">
        <v>528</v>
      </c>
      <c r="D6" s="115">
        <v>474</v>
      </c>
      <c r="E6" s="115">
        <v>388</v>
      </c>
      <c r="F6" s="115">
        <v>380</v>
      </c>
      <c r="G6" s="116">
        <v>320</v>
      </c>
      <c r="H6" s="116">
        <v>317</v>
      </c>
      <c r="I6" s="116">
        <v>293</v>
      </c>
    </row>
    <row r="7" spans="1:10" ht="18" customHeight="1" x14ac:dyDescent="0.2">
      <c r="B7" s="117" t="s">
        <v>193</v>
      </c>
      <c r="C7" s="115">
        <v>525</v>
      </c>
      <c r="D7" s="115">
        <v>473</v>
      </c>
      <c r="E7" s="115">
        <v>384</v>
      </c>
      <c r="F7" s="115">
        <v>378</v>
      </c>
      <c r="G7" s="116" t="s">
        <v>76</v>
      </c>
      <c r="H7" s="115" t="s">
        <v>76</v>
      </c>
      <c r="I7" s="115" t="s">
        <v>76</v>
      </c>
    </row>
    <row r="8" spans="1:10" ht="18" customHeight="1" x14ac:dyDescent="0.2">
      <c r="B8" s="117" t="s">
        <v>195</v>
      </c>
      <c r="C8" s="115" t="s">
        <v>159</v>
      </c>
      <c r="D8" s="115">
        <v>1</v>
      </c>
      <c r="E8" s="115">
        <v>2</v>
      </c>
      <c r="F8" s="115">
        <v>1</v>
      </c>
      <c r="G8" s="116" t="s">
        <v>76</v>
      </c>
      <c r="H8" s="115" t="s">
        <v>76</v>
      </c>
      <c r="I8" s="115" t="s">
        <v>76</v>
      </c>
    </row>
    <row r="9" spans="1:10" ht="18" customHeight="1" x14ac:dyDescent="0.2">
      <c r="B9" s="117" t="s">
        <v>120</v>
      </c>
      <c r="C9" s="115" t="s">
        <v>76</v>
      </c>
      <c r="D9" s="115" t="s">
        <v>76</v>
      </c>
      <c r="E9" s="115" t="s">
        <v>76</v>
      </c>
      <c r="F9" s="115" t="s">
        <v>76</v>
      </c>
      <c r="G9" s="115">
        <v>320</v>
      </c>
      <c r="H9" s="116">
        <v>316</v>
      </c>
      <c r="I9" s="116">
        <v>292</v>
      </c>
    </row>
    <row r="10" spans="1:10" ht="18" customHeight="1" x14ac:dyDescent="0.2">
      <c r="B10" s="117" t="s">
        <v>196</v>
      </c>
      <c r="C10" s="115" t="s">
        <v>76</v>
      </c>
      <c r="D10" s="115" t="s">
        <v>76</v>
      </c>
      <c r="E10" s="115" t="s">
        <v>76</v>
      </c>
      <c r="F10" s="115" t="s">
        <v>76</v>
      </c>
      <c r="G10" s="115">
        <v>319</v>
      </c>
      <c r="H10" s="116">
        <v>315</v>
      </c>
      <c r="I10" s="116">
        <v>292</v>
      </c>
    </row>
    <row r="11" spans="1:10" ht="18" customHeight="1" x14ac:dyDescent="0.2">
      <c r="B11" s="117" t="s">
        <v>139</v>
      </c>
      <c r="C11" s="115">
        <v>3</v>
      </c>
      <c r="D11" s="115" t="s">
        <v>159</v>
      </c>
      <c r="E11" s="115">
        <v>2</v>
      </c>
      <c r="F11" s="115">
        <v>1</v>
      </c>
      <c r="G11" s="116" t="s">
        <v>159</v>
      </c>
      <c r="H11" s="116">
        <v>1</v>
      </c>
      <c r="I11" s="116">
        <v>1</v>
      </c>
    </row>
    <row r="12" spans="1:10" ht="30" customHeight="1" x14ac:dyDescent="0.2">
      <c r="B12" s="114" t="s">
        <v>197</v>
      </c>
      <c r="C12" s="115">
        <v>9256</v>
      </c>
      <c r="D12" s="115">
        <v>9165</v>
      </c>
      <c r="E12" s="115">
        <v>8432</v>
      </c>
      <c r="F12" s="115">
        <v>7832</v>
      </c>
      <c r="G12" s="116">
        <v>6770</v>
      </c>
      <c r="H12" s="116">
        <v>6155</v>
      </c>
      <c r="I12" s="116">
        <v>6232</v>
      </c>
      <c r="J12" s="118"/>
    </row>
    <row r="13" spans="1:10" ht="18.75" customHeight="1" x14ac:dyDescent="0.2">
      <c r="B13" s="117" t="s">
        <v>198</v>
      </c>
      <c r="C13" s="115">
        <v>9</v>
      </c>
      <c r="D13" s="115">
        <v>12</v>
      </c>
      <c r="E13" s="115">
        <v>9</v>
      </c>
      <c r="F13" s="115">
        <v>8</v>
      </c>
      <c r="G13" s="116" t="s">
        <v>76</v>
      </c>
      <c r="H13" s="115" t="s">
        <v>76</v>
      </c>
      <c r="I13" s="115" t="s">
        <v>76</v>
      </c>
    </row>
    <row r="14" spans="1:10" ht="18.75" customHeight="1" x14ac:dyDescent="0.2">
      <c r="B14" s="117" t="s">
        <v>199</v>
      </c>
      <c r="C14" s="115" t="s">
        <v>76</v>
      </c>
      <c r="D14" s="115" t="s">
        <v>76</v>
      </c>
      <c r="E14" s="115" t="s">
        <v>76</v>
      </c>
      <c r="F14" s="115" t="s">
        <v>76</v>
      </c>
      <c r="G14" s="115">
        <v>7</v>
      </c>
      <c r="H14" s="116">
        <v>8</v>
      </c>
      <c r="I14" s="116">
        <v>4</v>
      </c>
    </row>
    <row r="15" spans="1:10" ht="18.75" customHeight="1" x14ac:dyDescent="0.2">
      <c r="B15" s="117" t="s">
        <v>200</v>
      </c>
      <c r="C15" s="115">
        <v>3369</v>
      </c>
      <c r="D15" s="115">
        <v>3610</v>
      </c>
      <c r="E15" s="115">
        <v>3468</v>
      </c>
      <c r="F15" s="115">
        <v>3299</v>
      </c>
      <c r="G15" s="116">
        <v>2886</v>
      </c>
      <c r="H15" s="116">
        <v>2492</v>
      </c>
      <c r="I15" s="116">
        <v>2649</v>
      </c>
    </row>
    <row r="16" spans="1:10" ht="18.75" customHeight="1" x14ac:dyDescent="0.2">
      <c r="B16" s="117" t="s">
        <v>201</v>
      </c>
      <c r="C16" s="115">
        <v>5878</v>
      </c>
      <c r="D16" s="115">
        <v>5543</v>
      </c>
      <c r="E16" s="115">
        <v>4955</v>
      </c>
      <c r="F16" s="115">
        <v>4525</v>
      </c>
      <c r="G16" s="116">
        <v>3877</v>
      </c>
      <c r="H16" s="116">
        <v>3655</v>
      </c>
      <c r="I16" s="116">
        <v>3579</v>
      </c>
    </row>
    <row r="17" spans="2:10" ht="30" customHeight="1" x14ac:dyDescent="0.2">
      <c r="B17" s="114" t="s">
        <v>119</v>
      </c>
      <c r="C17" s="115">
        <v>18842</v>
      </c>
      <c r="D17" s="115">
        <v>23124</v>
      </c>
      <c r="E17" s="115">
        <v>27659</v>
      </c>
      <c r="F17" s="115">
        <v>30833</v>
      </c>
      <c r="G17" s="116">
        <v>31442</v>
      </c>
      <c r="H17" s="116">
        <v>29827</v>
      </c>
      <c r="I17" s="116">
        <v>33942</v>
      </c>
      <c r="J17" s="118"/>
    </row>
    <row r="18" spans="2:10" ht="18.75" customHeight="1" x14ac:dyDescent="0.2">
      <c r="B18" s="119" t="s">
        <v>28</v>
      </c>
      <c r="C18" s="115">
        <v>77</v>
      </c>
      <c r="D18" s="115">
        <v>76</v>
      </c>
      <c r="E18" s="115">
        <v>98</v>
      </c>
      <c r="F18" s="115">
        <v>79</v>
      </c>
      <c r="G18" s="116">
        <v>118</v>
      </c>
      <c r="H18" s="116">
        <v>97</v>
      </c>
      <c r="I18" s="116">
        <v>117</v>
      </c>
    </row>
    <row r="19" spans="2:10" ht="18.75" customHeight="1" x14ac:dyDescent="0.2">
      <c r="B19" s="117" t="s">
        <v>107</v>
      </c>
      <c r="C19" s="115">
        <v>1732</v>
      </c>
      <c r="D19" s="115">
        <v>1997</v>
      </c>
      <c r="E19" s="115">
        <v>2267</v>
      </c>
      <c r="F19" s="115" t="s">
        <v>76</v>
      </c>
      <c r="G19" s="115" t="s">
        <v>76</v>
      </c>
      <c r="H19" s="115" t="s">
        <v>76</v>
      </c>
      <c r="I19" s="115" t="s">
        <v>76</v>
      </c>
    </row>
    <row r="20" spans="2:10" ht="18.75" customHeight="1" x14ac:dyDescent="0.2">
      <c r="B20" s="117" t="s">
        <v>202</v>
      </c>
      <c r="C20" s="115" t="s">
        <v>76</v>
      </c>
      <c r="D20" s="115" t="s">
        <v>76</v>
      </c>
      <c r="E20" s="115" t="s">
        <v>76</v>
      </c>
      <c r="F20" s="115">
        <v>2863</v>
      </c>
      <c r="G20" s="116">
        <v>3196</v>
      </c>
      <c r="H20" s="116">
        <v>3195</v>
      </c>
      <c r="I20" s="116">
        <v>4348</v>
      </c>
    </row>
    <row r="21" spans="2:10" ht="18.75" customHeight="1" x14ac:dyDescent="0.2">
      <c r="B21" s="117" t="s">
        <v>203</v>
      </c>
      <c r="C21" s="115" t="s">
        <v>76</v>
      </c>
      <c r="D21" s="115" t="s">
        <v>76</v>
      </c>
      <c r="E21" s="115" t="s">
        <v>76</v>
      </c>
      <c r="F21" s="115">
        <v>1809</v>
      </c>
      <c r="G21" s="116" t="s">
        <v>76</v>
      </c>
      <c r="H21" s="115" t="s">
        <v>76</v>
      </c>
      <c r="I21" s="115" t="s">
        <v>76</v>
      </c>
    </row>
    <row r="22" spans="2:10" ht="18.75" customHeight="1" x14ac:dyDescent="0.2">
      <c r="B22" s="117" t="s">
        <v>204</v>
      </c>
      <c r="C22" s="115" t="s">
        <v>76</v>
      </c>
      <c r="D22" s="115" t="s">
        <v>76</v>
      </c>
      <c r="E22" s="115" t="s">
        <v>76</v>
      </c>
      <c r="F22" s="115" t="s">
        <v>76</v>
      </c>
      <c r="G22" s="115">
        <v>1774</v>
      </c>
      <c r="H22" s="116">
        <v>1595</v>
      </c>
      <c r="I22" s="116">
        <v>1947</v>
      </c>
    </row>
    <row r="23" spans="2:10" ht="18.75" customHeight="1" x14ac:dyDescent="0.2">
      <c r="B23" s="117" t="s">
        <v>205</v>
      </c>
      <c r="C23" s="115">
        <v>5985</v>
      </c>
      <c r="D23" s="115">
        <v>6860</v>
      </c>
      <c r="E23" s="115">
        <v>7644</v>
      </c>
      <c r="F23" s="115" t="s">
        <v>76</v>
      </c>
      <c r="G23" s="115" t="s">
        <v>76</v>
      </c>
      <c r="H23" s="115" t="s">
        <v>76</v>
      </c>
      <c r="I23" s="115" t="s">
        <v>76</v>
      </c>
    </row>
    <row r="24" spans="2:10" ht="18.75" customHeight="1" x14ac:dyDescent="0.2">
      <c r="B24" s="117" t="s">
        <v>206</v>
      </c>
      <c r="C24" s="115" t="s">
        <v>76</v>
      </c>
      <c r="D24" s="115" t="s">
        <v>76</v>
      </c>
      <c r="E24" s="115" t="s">
        <v>76</v>
      </c>
      <c r="F24" s="115">
        <v>5835</v>
      </c>
      <c r="G24" s="116">
        <v>5898</v>
      </c>
      <c r="H24" s="116">
        <v>5045</v>
      </c>
      <c r="I24" s="116">
        <v>5590</v>
      </c>
    </row>
    <row r="25" spans="2:10" ht="18.75" customHeight="1" x14ac:dyDescent="0.2">
      <c r="B25" s="117" t="s">
        <v>207</v>
      </c>
      <c r="C25" s="115">
        <v>1376</v>
      </c>
      <c r="D25" s="115">
        <v>1508</v>
      </c>
      <c r="E25" s="115">
        <v>1405</v>
      </c>
      <c r="F25" s="115">
        <v>1353</v>
      </c>
      <c r="G25" s="116" t="s">
        <v>76</v>
      </c>
      <c r="H25" s="115" t="s">
        <v>76</v>
      </c>
      <c r="I25" s="115" t="s">
        <v>76</v>
      </c>
    </row>
    <row r="26" spans="2:10" ht="18.75" customHeight="1" x14ac:dyDescent="0.2">
      <c r="B26" s="117" t="s">
        <v>208</v>
      </c>
      <c r="C26" s="115" t="s">
        <v>76</v>
      </c>
      <c r="D26" s="115" t="s">
        <v>76</v>
      </c>
      <c r="E26" s="115" t="s">
        <v>76</v>
      </c>
      <c r="F26" s="115" t="s">
        <v>76</v>
      </c>
      <c r="G26" s="115">
        <v>1455</v>
      </c>
      <c r="H26" s="116">
        <v>1361</v>
      </c>
      <c r="I26" s="116">
        <v>1424</v>
      </c>
    </row>
    <row r="27" spans="2:10" ht="18.75" customHeight="1" x14ac:dyDescent="0.2">
      <c r="B27" s="117" t="s">
        <v>109</v>
      </c>
      <c r="C27" s="115">
        <v>572</v>
      </c>
      <c r="D27" s="115">
        <v>536</v>
      </c>
      <c r="E27" s="115">
        <v>673</v>
      </c>
      <c r="F27" s="115">
        <v>773</v>
      </c>
      <c r="G27" s="116" t="s">
        <v>76</v>
      </c>
      <c r="H27" s="115" t="s">
        <v>76</v>
      </c>
      <c r="I27" s="115" t="s">
        <v>76</v>
      </c>
    </row>
    <row r="28" spans="2:10" ht="18.75" customHeight="1" x14ac:dyDescent="0.2">
      <c r="B28" s="117" t="s">
        <v>209</v>
      </c>
      <c r="C28" s="115" t="s">
        <v>76</v>
      </c>
      <c r="D28" s="115" t="s">
        <v>76</v>
      </c>
      <c r="E28" s="115" t="s">
        <v>76</v>
      </c>
      <c r="F28" s="115" t="s">
        <v>76</v>
      </c>
      <c r="G28" s="115">
        <v>1061</v>
      </c>
      <c r="H28" s="116">
        <v>1095</v>
      </c>
      <c r="I28" s="116">
        <v>1222</v>
      </c>
    </row>
    <row r="29" spans="2:10" ht="18.75" customHeight="1" x14ac:dyDescent="0.2">
      <c r="B29" s="117" t="s">
        <v>210</v>
      </c>
      <c r="C29" s="115">
        <v>7486</v>
      </c>
      <c r="D29" s="115">
        <v>9562</v>
      </c>
      <c r="E29" s="115">
        <v>11690</v>
      </c>
      <c r="F29" s="115" t="s">
        <v>76</v>
      </c>
      <c r="G29" s="115" t="s">
        <v>76</v>
      </c>
      <c r="H29" s="115" t="s">
        <v>76</v>
      </c>
      <c r="I29" s="115" t="s">
        <v>76</v>
      </c>
    </row>
    <row r="30" spans="2:10" ht="18.75" customHeight="1" x14ac:dyDescent="0.2">
      <c r="B30" s="117" t="s">
        <v>211</v>
      </c>
      <c r="C30" s="115" t="s">
        <v>76</v>
      </c>
      <c r="D30" s="115" t="s">
        <v>76</v>
      </c>
      <c r="E30" s="115" t="s">
        <v>76</v>
      </c>
      <c r="F30" s="115" t="s">
        <v>76</v>
      </c>
      <c r="G30" s="120">
        <v>2730</v>
      </c>
      <c r="H30" s="116">
        <v>2482</v>
      </c>
      <c r="I30" s="116">
        <v>3053</v>
      </c>
    </row>
    <row r="31" spans="2:10" ht="18.75" customHeight="1" x14ac:dyDescent="0.2">
      <c r="B31" s="117" t="s">
        <v>194</v>
      </c>
      <c r="C31" s="115" t="s">
        <v>76</v>
      </c>
      <c r="D31" s="115" t="s">
        <v>76</v>
      </c>
      <c r="E31" s="115" t="s">
        <v>76</v>
      </c>
      <c r="F31" s="115">
        <v>1737</v>
      </c>
      <c r="G31" s="121" t="s">
        <v>76</v>
      </c>
      <c r="H31" s="115" t="s">
        <v>76</v>
      </c>
      <c r="I31" s="115" t="s">
        <v>76</v>
      </c>
    </row>
    <row r="32" spans="2:10" ht="18.75" customHeight="1" x14ac:dyDescent="0.2">
      <c r="B32" s="117" t="s">
        <v>212</v>
      </c>
      <c r="C32" s="115" t="s">
        <v>76</v>
      </c>
      <c r="D32" s="122" t="s">
        <v>76</v>
      </c>
      <c r="E32" s="115" t="s">
        <v>76</v>
      </c>
      <c r="F32" s="115" t="s">
        <v>76</v>
      </c>
      <c r="G32" s="121">
        <v>2146</v>
      </c>
      <c r="H32" s="123">
        <v>1951</v>
      </c>
      <c r="I32" s="123">
        <v>2035</v>
      </c>
    </row>
    <row r="33" spans="2:9" ht="18.75" customHeight="1" x14ac:dyDescent="0.2">
      <c r="B33" s="117" t="s">
        <v>213</v>
      </c>
      <c r="C33" s="115" t="s">
        <v>76</v>
      </c>
      <c r="D33" s="115" t="s">
        <v>76</v>
      </c>
      <c r="E33" s="115" t="s">
        <v>76</v>
      </c>
      <c r="F33" s="115" t="s">
        <v>76</v>
      </c>
      <c r="G33" s="121">
        <v>1298</v>
      </c>
      <c r="H33" s="123">
        <v>1143</v>
      </c>
      <c r="I33" s="123">
        <v>1356</v>
      </c>
    </row>
    <row r="34" spans="2:9" ht="18.75" customHeight="1" x14ac:dyDescent="0.2">
      <c r="B34" s="117" t="s">
        <v>127</v>
      </c>
      <c r="C34" s="115" t="s">
        <v>76</v>
      </c>
      <c r="D34" s="115" t="s">
        <v>76</v>
      </c>
      <c r="E34" s="115" t="s">
        <v>76</v>
      </c>
      <c r="F34" s="115">
        <v>1560</v>
      </c>
      <c r="G34" s="123">
        <v>1974</v>
      </c>
      <c r="H34" s="123">
        <v>1658</v>
      </c>
      <c r="I34" s="123">
        <v>1842</v>
      </c>
    </row>
    <row r="35" spans="2:9" ht="18.75" customHeight="1" x14ac:dyDescent="0.2">
      <c r="B35" s="117" t="s">
        <v>214</v>
      </c>
      <c r="C35" s="115" t="s">
        <v>76</v>
      </c>
      <c r="D35" s="115" t="s">
        <v>76</v>
      </c>
      <c r="E35" s="115" t="s">
        <v>76</v>
      </c>
      <c r="F35" s="115">
        <v>2657</v>
      </c>
      <c r="G35" s="123">
        <v>3303</v>
      </c>
      <c r="H35" s="123">
        <v>3443</v>
      </c>
      <c r="I35" s="123">
        <v>4285</v>
      </c>
    </row>
    <row r="36" spans="2:9" ht="18.75" customHeight="1" x14ac:dyDescent="0.2">
      <c r="B36" s="117" t="s">
        <v>215</v>
      </c>
      <c r="C36" s="115" t="s">
        <v>76</v>
      </c>
      <c r="D36" s="115" t="s">
        <v>76</v>
      </c>
      <c r="E36" s="115" t="s">
        <v>76</v>
      </c>
      <c r="F36" s="115">
        <v>226</v>
      </c>
      <c r="G36" s="123">
        <v>87</v>
      </c>
      <c r="H36" s="123">
        <v>187</v>
      </c>
      <c r="I36" s="123">
        <v>127</v>
      </c>
    </row>
    <row r="37" spans="2:9" ht="18.75" customHeight="1" x14ac:dyDescent="0.2">
      <c r="B37" s="117" t="s">
        <v>137</v>
      </c>
      <c r="C37" s="115" t="s">
        <v>76</v>
      </c>
      <c r="D37" s="115" t="s">
        <v>76</v>
      </c>
      <c r="E37" s="115" t="s">
        <v>76</v>
      </c>
      <c r="F37" s="115">
        <v>7097</v>
      </c>
      <c r="G37" s="123">
        <v>2491</v>
      </c>
      <c r="H37" s="123">
        <v>2659</v>
      </c>
      <c r="I37" s="123">
        <v>3322</v>
      </c>
    </row>
    <row r="38" spans="2:9" ht="18.75" customHeight="1" x14ac:dyDescent="0.2">
      <c r="B38" s="117" t="s">
        <v>216</v>
      </c>
      <c r="C38" s="115">
        <v>1614</v>
      </c>
      <c r="D38" s="115">
        <v>2585</v>
      </c>
      <c r="E38" s="115">
        <v>3882</v>
      </c>
      <c r="F38" s="115">
        <v>4844</v>
      </c>
      <c r="G38" s="123">
        <v>3911</v>
      </c>
      <c r="H38" s="123">
        <v>3916</v>
      </c>
      <c r="I38" s="123">
        <v>3274</v>
      </c>
    </row>
    <row r="39" spans="2:9" ht="18.75" customHeight="1" x14ac:dyDescent="0.2">
      <c r="B39" s="124" t="s">
        <v>217</v>
      </c>
      <c r="C39" s="125">
        <v>192</v>
      </c>
      <c r="D39" s="125">
        <v>133</v>
      </c>
      <c r="E39" s="125">
        <v>865</v>
      </c>
      <c r="F39" s="125">
        <v>1034</v>
      </c>
      <c r="G39" s="126">
        <v>3484</v>
      </c>
      <c r="H39" s="126">
        <v>4664</v>
      </c>
      <c r="I39" s="126">
        <v>1570</v>
      </c>
    </row>
    <row r="41" spans="2:9" x14ac:dyDescent="0.2">
      <c r="B41" s="127" t="s">
        <v>188</v>
      </c>
    </row>
    <row r="42" spans="2:9" x14ac:dyDescent="0.2">
      <c r="B42" s="127" t="s">
        <v>218</v>
      </c>
    </row>
  </sheetData>
  <mergeCells count="1">
    <mergeCell ref="G3:I3"/>
  </mergeCells>
  <phoneticPr fontId="31"/>
  <hyperlinks>
    <hyperlink ref="A1" location="目次!A2" display="目次へ戻る" xr:uid="{072A67DA-EADD-46D6-9B17-6DB4746F7C02}"/>
  </hyperlinks>
  <pageMargins left="0.75" right="0.75" top="1" bottom="1" header="0.51200000000000001" footer="0.51200000000000001"/>
  <pageSetup paperSize="9" scale="88" firstPageNumber="10" orientation="portrait" useFirstPageNumber="1" horizontalDpi="4294967292" r:id="rId1"/>
  <headerFooter scaleWithDoc="0" alignWithMargins="0">
    <oddHeader>&amp;C&amp;"ＭＳ ゴシック,regular"&amp;11２　人口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F6C6C-DD2D-462B-8EBE-1EC5DEDB2410}">
  <sheetPr codeName="Sheet12">
    <pageSetUpPr fitToPage="1"/>
  </sheetPr>
  <dimension ref="A1:T43"/>
  <sheetViews>
    <sheetView showGridLines="0" zoomScaleNormal="100" workbookViewId="0"/>
  </sheetViews>
  <sheetFormatPr defaultColWidth="9" defaultRowHeight="14.4" x14ac:dyDescent="0.2"/>
  <cols>
    <col min="1" max="1" width="10.59765625" customWidth="1"/>
    <col min="2" max="2" width="2.59765625" customWidth="1"/>
    <col min="3" max="4" width="2.5" customWidth="1"/>
    <col min="5" max="5" width="17.3984375" customWidth="1"/>
    <col min="6" max="6" width="1.19921875" customWidth="1"/>
    <col min="7" max="9" width="8.5" customWidth="1"/>
    <col min="10" max="10" width="1.19921875" customWidth="1"/>
    <col min="11" max="13" width="2.5" customWidth="1"/>
    <col min="14" max="14" width="17.5" customWidth="1"/>
    <col min="15" max="15" width="1.19921875" customWidth="1"/>
    <col min="16" max="18" width="8.5" customWidth="1"/>
  </cols>
  <sheetData>
    <row r="1" spans="1:20" ht="15.9" customHeight="1" x14ac:dyDescent="0.2">
      <c r="A1" s="8" t="s">
        <v>51</v>
      </c>
    </row>
    <row r="2" spans="1:20" ht="21" x14ac:dyDescent="0.25">
      <c r="B2" s="128" t="s">
        <v>74</v>
      </c>
    </row>
    <row r="3" spans="1:20" ht="17.25" customHeight="1" x14ac:dyDescent="0.2">
      <c r="P3" s="240" t="s">
        <v>219</v>
      </c>
      <c r="Q3" s="240"/>
      <c r="R3" s="240"/>
    </row>
    <row r="4" spans="1:20" s="105" customFormat="1" ht="18.75" customHeight="1" x14ac:dyDescent="0.2">
      <c r="B4" s="241" t="s">
        <v>148</v>
      </c>
      <c r="C4" s="242"/>
      <c r="D4" s="242"/>
      <c r="E4" s="242"/>
      <c r="F4" s="242"/>
      <c r="G4" s="242"/>
      <c r="H4" s="242"/>
      <c r="I4" s="243"/>
      <c r="J4" s="57"/>
      <c r="K4" s="244" t="s">
        <v>220</v>
      </c>
      <c r="L4" s="244"/>
      <c r="M4" s="244"/>
      <c r="N4" s="244"/>
      <c r="O4" s="244"/>
      <c r="P4" s="244"/>
      <c r="Q4" s="244"/>
      <c r="R4" s="245"/>
    </row>
    <row r="5" spans="1:20" s="105" customFormat="1" ht="20.25" customHeight="1" x14ac:dyDescent="0.2">
      <c r="B5" s="241" t="s">
        <v>59</v>
      </c>
      <c r="C5" s="242"/>
      <c r="D5" s="242"/>
      <c r="E5" s="243"/>
      <c r="F5" s="57"/>
      <c r="G5" s="3" t="s">
        <v>182</v>
      </c>
      <c r="H5" s="3" t="s">
        <v>87</v>
      </c>
      <c r="I5" s="113" t="s">
        <v>221</v>
      </c>
      <c r="J5" s="57"/>
      <c r="K5" s="242" t="s">
        <v>59</v>
      </c>
      <c r="L5" s="242"/>
      <c r="M5" s="242"/>
      <c r="N5" s="243"/>
      <c r="O5" s="57"/>
      <c r="P5" s="57" t="s">
        <v>182</v>
      </c>
      <c r="Q5" s="3" t="s">
        <v>87</v>
      </c>
      <c r="R5" s="113" t="s">
        <v>221</v>
      </c>
    </row>
    <row r="6" spans="1:20" s="105" customFormat="1" ht="30" customHeight="1" x14ac:dyDescent="0.2">
      <c r="B6" s="236" t="s">
        <v>222</v>
      </c>
      <c r="C6" s="237"/>
      <c r="D6" s="237"/>
      <c r="E6" s="237"/>
      <c r="F6" s="129"/>
      <c r="G6" s="116">
        <f t="shared" ref="G6:G33" si="0">SUM(H6:I6)</f>
        <v>45363</v>
      </c>
      <c r="H6" s="116">
        <v>42037</v>
      </c>
      <c r="I6" s="116">
        <v>3326</v>
      </c>
      <c r="J6" s="130"/>
      <c r="K6" s="234" t="s">
        <v>2</v>
      </c>
      <c r="L6" s="232"/>
      <c r="M6" s="233"/>
      <c r="N6" s="233"/>
      <c r="O6" s="129"/>
      <c r="P6" s="116">
        <f t="shared" ref="P6:P33" si="1">SUM(Q6:R6)</f>
        <v>33893</v>
      </c>
      <c r="Q6" s="116">
        <v>32101</v>
      </c>
      <c r="R6" s="116">
        <v>1792</v>
      </c>
    </row>
    <row r="7" spans="1:20" s="105" customFormat="1" ht="30" customHeight="1" x14ac:dyDescent="0.2">
      <c r="B7" s="133" t="s">
        <v>223</v>
      </c>
      <c r="F7" s="134"/>
      <c r="G7" s="116">
        <f t="shared" si="0"/>
        <v>12343</v>
      </c>
      <c r="H7" s="116">
        <v>11844</v>
      </c>
      <c r="I7" s="116">
        <v>499</v>
      </c>
      <c r="J7" s="130"/>
      <c r="K7" s="238" t="s">
        <v>224</v>
      </c>
      <c r="L7" s="239"/>
      <c r="M7" s="233"/>
      <c r="N7" s="233"/>
      <c r="O7" s="134"/>
      <c r="P7" s="116">
        <f t="shared" si="1"/>
        <v>12343</v>
      </c>
      <c r="Q7" s="116">
        <v>11844</v>
      </c>
      <c r="R7" s="116">
        <v>499</v>
      </c>
    </row>
    <row r="8" spans="1:20" s="105" customFormat="1" ht="30" customHeight="1" x14ac:dyDescent="0.2">
      <c r="C8" s="229" t="s">
        <v>225</v>
      </c>
      <c r="D8" s="229"/>
      <c r="E8" s="229"/>
      <c r="F8" s="136"/>
      <c r="G8" s="116">
        <f t="shared" si="0"/>
        <v>3665</v>
      </c>
      <c r="H8" s="116">
        <v>3665</v>
      </c>
      <c r="I8" s="116" t="s">
        <v>76</v>
      </c>
      <c r="J8" s="130"/>
      <c r="K8" s="137"/>
      <c r="L8" s="229" t="s">
        <v>225</v>
      </c>
      <c r="M8" s="229"/>
      <c r="N8" s="229"/>
      <c r="O8" s="136"/>
      <c r="P8" s="116">
        <f t="shared" si="1"/>
        <v>3665</v>
      </c>
      <c r="Q8" s="116">
        <v>3665</v>
      </c>
      <c r="R8" s="116" t="s">
        <v>159</v>
      </c>
    </row>
    <row r="9" spans="1:20" s="105" customFormat="1" ht="30" customHeight="1" x14ac:dyDescent="0.2">
      <c r="C9" s="229" t="s">
        <v>226</v>
      </c>
      <c r="D9" s="229"/>
      <c r="E9" s="229"/>
      <c r="F9" s="136"/>
      <c r="G9" s="116">
        <f t="shared" si="0"/>
        <v>8678</v>
      </c>
      <c r="H9" s="116">
        <v>8179</v>
      </c>
      <c r="I9" s="116">
        <v>499</v>
      </c>
      <c r="J9" s="130"/>
      <c r="K9" s="137"/>
      <c r="L9" s="229" t="s">
        <v>226</v>
      </c>
      <c r="M9" s="229"/>
      <c r="N9" s="229"/>
      <c r="O9" s="136"/>
      <c r="P9" s="116">
        <f t="shared" si="1"/>
        <v>8678</v>
      </c>
      <c r="Q9" s="116">
        <v>8179</v>
      </c>
      <c r="R9" s="116">
        <v>499</v>
      </c>
    </row>
    <row r="10" spans="1:20" s="105" customFormat="1" ht="30" customHeight="1" x14ac:dyDescent="0.2">
      <c r="B10" s="232" t="s">
        <v>31</v>
      </c>
      <c r="C10" s="233"/>
      <c r="D10" s="233"/>
      <c r="E10" s="233"/>
      <c r="F10" s="134"/>
      <c r="G10" s="116">
        <f t="shared" si="0"/>
        <v>31755</v>
      </c>
      <c r="H10" s="116">
        <v>29007</v>
      </c>
      <c r="I10" s="116">
        <v>2748</v>
      </c>
      <c r="J10" s="130"/>
      <c r="K10" s="234" t="s">
        <v>57</v>
      </c>
      <c r="L10" s="232"/>
      <c r="M10" s="233"/>
      <c r="N10" s="233"/>
      <c r="O10" s="134"/>
      <c r="P10" s="116">
        <f t="shared" si="1"/>
        <v>19511</v>
      </c>
      <c r="Q10" s="116">
        <v>18419</v>
      </c>
      <c r="R10" s="116">
        <v>1092</v>
      </c>
    </row>
    <row r="11" spans="1:20" s="105" customFormat="1" ht="30" customHeight="1" x14ac:dyDescent="0.2">
      <c r="B11" s="132"/>
      <c r="C11" s="229" t="s">
        <v>161</v>
      </c>
      <c r="D11" s="229"/>
      <c r="E11" s="229"/>
      <c r="F11" s="136"/>
      <c r="G11" s="116">
        <f t="shared" si="0"/>
        <v>6465</v>
      </c>
      <c r="H11" s="116">
        <v>5210</v>
      </c>
      <c r="I11" s="116">
        <v>1255</v>
      </c>
      <c r="J11" s="130"/>
      <c r="K11" s="131"/>
      <c r="L11" s="235" t="s">
        <v>227</v>
      </c>
      <c r="M11" s="235"/>
      <c r="N11" s="235"/>
      <c r="O11" s="138"/>
      <c r="P11" s="116">
        <f t="shared" si="1"/>
        <v>11986</v>
      </c>
      <c r="Q11" s="116">
        <v>10929</v>
      </c>
      <c r="R11" s="116">
        <v>1057</v>
      </c>
      <c r="T11" s="139"/>
    </row>
    <row r="12" spans="1:20" s="105" customFormat="1" ht="30" customHeight="1" x14ac:dyDescent="0.2">
      <c r="D12" s="229" t="s">
        <v>228</v>
      </c>
      <c r="E12" s="229"/>
      <c r="F12" s="136"/>
      <c r="G12" s="116">
        <f t="shared" si="0"/>
        <v>786</v>
      </c>
      <c r="H12" s="116">
        <v>617</v>
      </c>
      <c r="I12" s="116">
        <v>169</v>
      </c>
      <c r="J12" s="130"/>
      <c r="K12" s="137"/>
      <c r="L12" s="135"/>
      <c r="M12" s="229" t="s">
        <v>228</v>
      </c>
      <c r="N12" s="229"/>
      <c r="O12" s="136"/>
      <c r="P12" s="116">
        <f t="shared" si="1"/>
        <v>1279</v>
      </c>
      <c r="Q12" s="116">
        <v>1194</v>
      </c>
      <c r="R12" s="116">
        <v>85</v>
      </c>
    </row>
    <row r="13" spans="1:20" s="105" customFormat="1" ht="30" customHeight="1" x14ac:dyDescent="0.2">
      <c r="D13" s="229" t="s">
        <v>27</v>
      </c>
      <c r="E13" s="229"/>
      <c r="F13" s="136"/>
      <c r="G13" s="116">
        <f t="shared" si="0"/>
        <v>581</v>
      </c>
      <c r="H13" s="116">
        <v>344</v>
      </c>
      <c r="I13" s="116">
        <v>237</v>
      </c>
      <c r="J13" s="130"/>
      <c r="K13" s="137"/>
      <c r="L13" s="135"/>
      <c r="M13" s="229" t="s">
        <v>27</v>
      </c>
      <c r="N13" s="229"/>
      <c r="O13" s="136"/>
      <c r="P13" s="116">
        <f t="shared" si="1"/>
        <v>985</v>
      </c>
      <c r="Q13" s="116">
        <v>877</v>
      </c>
      <c r="R13" s="116">
        <v>108</v>
      </c>
    </row>
    <row r="14" spans="1:20" s="105" customFormat="1" ht="30" customHeight="1" x14ac:dyDescent="0.2">
      <c r="D14" s="229" t="s">
        <v>84</v>
      </c>
      <c r="E14" s="229"/>
      <c r="F14" s="136"/>
      <c r="G14" s="116">
        <f t="shared" si="0"/>
        <v>1386</v>
      </c>
      <c r="H14" s="116">
        <v>1221</v>
      </c>
      <c r="I14" s="116">
        <v>165</v>
      </c>
      <c r="J14" s="130"/>
      <c r="K14" s="137"/>
      <c r="L14" s="135"/>
      <c r="M14" s="229" t="s">
        <v>229</v>
      </c>
      <c r="N14" s="229"/>
      <c r="O14" s="135"/>
      <c r="P14" s="116">
        <f t="shared" si="1"/>
        <v>433</v>
      </c>
      <c r="Q14" s="105">
        <v>410</v>
      </c>
      <c r="R14" s="105">
        <v>23</v>
      </c>
    </row>
    <row r="15" spans="1:20" s="105" customFormat="1" ht="30" customHeight="1" x14ac:dyDescent="0.2">
      <c r="D15" s="229" t="s">
        <v>230</v>
      </c>
      <c r="E15" s="229"/>
      <c r="F15" s="136"/>
      <c r="G15" s="116">
        <f t="shared" si="0"/>
        <v>296</v>
      </c>
      <c r="H15" s="116">
        <v>198</v>
      </c>
      <c r="I15" s="116">
        <v>98</v>
      </c>
      <c r="J15" s="130"/>
      <c r="K15" s="137"/>
      <c r="L15" s="135"/>
      <c r="M15" s="229" t="s">
        <v>231</v>
      </c>
      <c r="N15" s="229"/>
      <c r="O15" s="135"/>
      <c r="P15" s="116">
        <f t="shared" si="1"/>
        <v>390</v>
      </c>
      <c r="Q15" s="105">
        <v>327</v>
      </c>
      <c r="R15" s="105">
        <v>63</v>
      </c>
    </row>
    <row r="16" spans="1:20" s="105" customFormat="1" ht="30" customHeight="1" x14ac:dyDescent="0.2">
      <c r="D16" s="229" t="s">
        <v>232</v>
      </c>
      <c r="E16" s="229"/>
      <c r="F16" s="136"/>
      <c r="G16" s="116">
        <f t="shared" si="0"/>
        <v>682</v>
      </c>
      <c r="H16" s="116">
        <v>524</v>
      </c>
      <c r="I16" s="116">
        <v>158</v>
      </c>
      <c r="J16" s="130"/>
      <c r="K16" s="137"/>
      <c r="L16" s="135"/>
      <c r="M16" s="229" t="s">
        <v>233</v>
      </c>
      <c r="N16" s="229"/>
      <c r="O16" s="136"/>
      <c r="P16" s="116">
        <f t="shared" si="1"/>
        <v>352</v>
      </c>
      <c r="Q16" s="116">
        <v>273</v>
      </c>
      <c r="R16" s="116">
        <v>79</v>
      </c>
    </row>
    <row r="17" spans="3:20" s="105" customFormat="1" ht="30" customHeight="1" x14ac:dyDescent="0.2">
      <c r="D17" s="229" t="s">
        <v>234</v>
      </c>
      <c r="E17" s="229"/>
      <c r="F17" s="136"/>
      <c r="G17" s="116">
        <f t="shared" si="0"/>
        <v>2734</v>
      </c>
      <c r="H17" s="116">
        <v>2306</v>
      </c>
      <c r="I17" s="116">
        <v>428</v>
      </c>
      <c r="J17" s="130"/>
      <c r="K17" s="137"/>
      <c r="L17" s="135"/>
      <c r="M17" s="229" t="s">
        <v>84</v>
      </c>
      <c r="N17" s="229"/>
      <c r="O17" s="136"/>
      <c r="P17" s="116">
        <f t="shared" si="1"/>
        <v>2767</v>
      </c>
      <c r="Q17" s="116">
        <v>2621</v>
      </c>
      <c r="R17" s="116">
        <v>146</v>
      </c>
    </row>
    <row r="18" spans="3:20" s="105" customFormat="1" ht="30" customHeight="1" x14ac:dyDescent="0.2">
      <c r="C18" s="229" t="s">
        <v>104</v>
      </c>
      <c r="D18" s="229"/>
      <c r="E18" s="229"/>
      <c r="F18" s="136"/>
      <c r="G18" s="116">
        <f t="shared" si="0"/>
        <v>24283</v>
      </c>
      <c r="H18" s="116">
        <v>22904</v>
      </c>
      <c r="I18" s="116">
        <v>1379</v>
      </c>
      <c r="J18" s="130"/>
      <c r="K18" s="137"/>
      <c r="L18" s="135"/>
      <c r="M18" s="229" t="s">
        <v>230</v>
      </c>
      <c r="N18" s="229"/>
      <c r="O18" s="136"/>
      <c r="P18" s="116">
        <f t="shared" si="1"/>
        <v>790</v>
      </c>
      <c r="Q18" s="116">
        <v>745</v>
      </c>
      <c r="R18" s="116">
        <v>45</v>
      </c>
    </row>
    <row r="19" spans="3:20" s="105" customFormat="1" ht="30" customHeight="1" x14ac:dyDescent="0.2">
      <c r="D19" s="229" t="s">
        <v>235</v>
      </c>
      <c r="E19" s="229"/>
      <c r="F19" s="136"/>
      <c r="G19" s="116">
        <f t="shared" si="0"/>
        <v>23395</v>
      </c>
      <c r="H19" s="116">
        <v>22175</v>
      </c>
      <c r="I19" s="116">
        <v>1220</v>
      </c>
      <c r="J19" s="130"/>
      <c r="K19" s="137"/>
      <c r="L19" s="135"/>
      <c r="M19" s="229" t="s">
        <v>232</v>
      </c>
      <c r="N19" s="229"/>
      <c r="O19" s="136"/>
      <c r="P19" s="116">
        <f t="shared" si="1"/>
        <v>1449</v>
      </c>
      <c r="Q19" s="116">
        <v>1314</v>
      </c>
      <c r="R19" s="116">
        <v>135</v>
      </c>
    </row>
    <row r="20" spans="3:20" s="105" customFormat="1" ht="30" customHeight="1" x14ac:dyDescent="0.2">
      <c r="E20" s="135" t="s">
        <v>80</v>
      </c>
      <c r="F20" s="135"/>
      <c r="G20" s="140">
        <f t="shared" si="0"/>
        <v>3048</v>
      </c>
      <c r="H20" s="116">
        <v>2924</v>
      </c>
      <c r="I20" s="116">
        <v>124</v>
      </c>
      <c r="J20" s="130"/>
      <c r="K20" s="137"/>
      <c r="L20" s="135"/>
      <c r="M20" s="229" t="s">
        <v>153</v>
      </c>
      <c r="N20" s="229"/>
      <c r="O20" s="136"/>
      <c r="P20" s="140">
        <f t="shared" si="1"/>
        <v>842</v>
      </c>
      <c r="Q20" s="116">
        <v>759</v>
      </c>
      <c r="R20" s="116">
        <v>83</v>
      </c>
      <c r="S20" s="139"/>
      <c r="T20" s="139"/>
    </row>
    <row r="21" spans="3:20" s="105" customFormat="1" ht="30" customHeight="1" x14ac:dyDescent="0.2">
      <c r="E21" s="135" t="s">
        <v>236</v>
      </c>
      <c r="F21" s="135"/>
      <c r="G21" s="140">
        <f t="shared" si="0"/>
        <v>2104</v>
      </c>
      <c r="H21" s="141">
        <v>2069</v>
      </c>
      <c r="I21" s="105">
        <v>35</v>
      </c>
      <c r="J21" s="134"/>
      <c r="K21" s="137"/>
      <c r="L21" s="135"/>
      <c r="M21" s="229" t="s">
        <v>66</v>
      </c>
      <c r="N21" s="229"/>
      <c r="O21" s="136"/>
      <c r="P21" s="140">
        <f t="shared" si="1"/>
        <v>196</v>
      </c>
      <c r="Q21" s="116">
        <v>163</v>
      </c>
      <c r="R21" s="116">
        <v>33</v>
      </c>
    </row>
    <row r="22" spans="3:20" s="105" customFormat="1" ht="30" customHeight="1" x14ac:dyDescent="0.2">
      <c r="E22" s="135" t="s">
        <v>237</v>
      </c>
      <c r="F22" s="135"/>
      <c r="G22" s="140">
        <f t="shared" si="0"/>
        <v>1475</v>
      </c>
      <c r="H22" s="116">
        <v>1474</v>
      </c>
      <c r="I22" s="116">
        <v>1</v>
      </c>
      <c r="J22" s="130"/>
      <c r="K22" s="137"/>
      <c r="L22" s="135"/>
      <c r="M22" s="229" t="s">
        <v>238</v>
      </c>
      <c r="N22" s="229"/>
      <c r="O22" s="136"/>
      <c r="P22" s="140">
        <f t="shared" si="1"/>
        <v>185</v>
      </c>
      <c r="Q22" s="105">
        <v>143</v>
      </c>
      <c r="R22" s="105">
        <v>42</v>
      </c>
    </row>
    <row r="23" spans="3:20" s="105" customFormat="1" ht="30" customHeight="1" x14ac:dyDescent="0.2">
      <c r="E23" s="135" t="s">
        <v>239</v>
      </c>
      <c r="F23" s="135"/>
      <c r="G23" s="140">
        <f t="shared" si="0"/>
        <v>2806</v>
      </c>
      <c r="H23" s="116">
        <v>2619</v>
      </c>
      <c r="I23" s="116">
        <v>187</v>
      </c>
      <c r="J23" s="130"/>
      <c r="K23" s="137"/>
      <c r="L23" s="135"/>
      <c r="M23" s="229" t="s">
        <v>240</v>
      </c>
      <c r="N23" s="229"/>
      <c r="O23" s="136"/>
      <c r="P23" s="140">
        <f t="shared" si="1"/>
        <v>614</v>
      </c>
      <c r="Q23" s="105">
        <v>524</v>
      </c>
      <c r="R23" s="105">
        <v>90</v>
      </c>
    </row>
    <row r="24" spans="3:20" s="105" customFormat="1" ht="30" customHeight="1" x14ac:dyDescent="0.2">
      <c r="E24" s="135" t="s">
        <v>241</v>
      </c>
      <c r="F24" s="135"/>
      <c r="G24" s="140">
        <f t="shared" si="0"/>
        <v>976</v>
      </c>
      <c r="H24" s="116">
        <v>831</v>
      </c>
      <c r="I24" s="116">
        <v>145</v>
      </c>
      <c r="J24" s="130"/>
      <c r="K24" s="137"/>
      <c r="L24" s="135"/>
      <c r="M24" s="229" t="s">
        <v>234</v>
      </c>
      <c r="N24" s="229"/>
      <c r="O24" s="136"/>
      <c r="P24" s="140">
        <f t="shared" si="1"/>
        <v>1704</v>
      </c>
      <c r="Q24" s="141">
        <v>1579</v>
      </c>
      <c r="R24" s="105">
        <v>125</v>
      </c>
    </row>
    <row r="25" spans="3:20" s="105" customFormat="1" ht="30" customHeight="1" x14ac:dyDescent="0.2">
      <c r="E25" s="135" t="s">
        <v>100</v>
      </c>
      <c r="F25" s="136"/>
      <c r="G25" s="116">
        <f t="shared" si="0"/>
        <v>1521</v>
      </c>
      <c r="H25" s="116">
        <v>1435</v>
      </c>
      <c r="I25" s="116">
        <v>86</v>
      </c>
      <c r="J25" s="130"/>
      <c r="K25" s="137"/>
      <c r="L25" s="229" t="s">
        <v>104</v>
      </c>
      <c r="M25" s="229"/>
      <c r="N25" s="229"/>
      <c r="O25" s="136"/>
      <c r="P25" s="116">
        <f t="shared" si="1"/>
        <v>6420</v>
      </c>
      <c r="Q25" s="116">
        <v>6401</v>
      </c>
      <c r="R25" s="116">
        <v>19</v>
      </c>
    </row>
    <row r="26" spans="3:20" s="105" customFormat="1" ht="30" customHeight="1" x14ac:dyDescent="0.2">
      <c r="E26" s="135" t="s">
        <v>242</v>
      </c>
      <c r="F26" s="136"/>
      <c r="G26" s="116">
        <f t="shared" si="0"/>
        <v>2001</v>
      </c>
      <c r="H26" s="116">
        <v>1837</v>
      </c>
      <c r="I26" s="116">
        <v>164</v>
      </c>
      <c r="J26" s="130"/>
      <c r="K26" s="137"/>
      <c r="M26" s="229" t="s">
        <v>235</v>
      </c>
      <c r="N26" s="229"/>
      <c r="O26" s="136"/>
      <c r="P26" s="116">
        <f t="shared" si="1"/>
        <v>5462</v>
      </c>
      <c r="Q26" s="116">
        <v>5447</v>
      </c>
      <c r="R26" s="116">
        <v>15</v>
      </c>
    </row>
    <row r="27" spans="3:20" s="105" customFormat="1" ht="30" customHeight="1" x14ac:dyDescent="0.2">
      <c r="E27" s="135" t="s">
        <v>243</v>
      </c>
      <c r="F27" s="136"/>
      <c r="G27" s="116">
        <f t="shared" si="0"/>
        <v>3158</v>
      </c>
      <c r="H27" s="116">
        <v>2994</v>
      </c>
      <c r="I27" s="116">
        <v>164</v>
      </c>
      <c r="J27" s="130"/>
      <c r="K27" s="137"/>
      <c r="N27" s="135" t="s">
        <v>243</v>
      </c>
      <c r="O27" s="136"/>
      <c r="P27" s="116">
        <f t="shared" si="1"/>
        <v>1708</v>
      </c>
      <c r="Q27" s="116">
        <v>1707</v>
      </c>
      <c r="R27" s="116">
        <v>1</v>
      </c>
    </row>
    <row r="28" spans="3:20" s="105" customFormat="1" ht="30" customHeight="1" x14ac:dyDescent="0.2">
      <c r="E28" s="135" t="s">
        <v>244</v>
      </c>
      <c r="F28" s="136"/>
      <c r="G28" s="116">
        <f t="shared" si="0"/>
        <v>2212</v>
      </c>
      <c r="H28" s="116">
        <v>2174</v>
      </c>
      <c r="I28" s="116">
        <v>38</v>
      </c>
      <c r="J28" s="130"/>
      <c r="K28" s="137"/>
      <c r="N28" s="135" t="s">
        <v>244</v>
      </c>
      <c r="O28" s="136"/>
      <c r="P28" s="116">
        <f t="shared" si="1"/>
        <v>1987</v>
      </c>
      <c r="Q28" s="116">
        <v>1985</v>
      </c>
      <c r="R28" s="116">
        <v>2</v>
      </c>
    </row>
    <row r="29" spans="3:20" s="105" customFormat="1" ht="30" customHeight="1" x14ac:dyDescent="0.2">
      <c r="E29" s="135" t="s">
        <v>41</v>
      </c>
      <c r="F29" s="136"/>
      <c r="G29" s="116">
        <f t="shared" si="0"/>
        <v>4094</v>
      </c>
      <c r="H29" s="116">
        <v>3818</v>
      </c>
      <c r="I29" s="116">
        <v>276</v>
      </c>
      <c r="J29" s="130"/>
      <c r="K29" s="137"/>
      <c r="N29" s="135" t="s">
        <v>41</v>
      </c>
      <c r="O29" s="136"/>
      <c r="P29" s="116">
        <f t="shared" si="1"/>
        <v>1767</v>
      </c>
      <c r="Q29" s="116">
        <v>1755</v>
      </c>
      <c r="R29" s="116">
        <v>12</v>
      </c>
    </row>
    <row r="30" spans="3:20" s="105" customFormat="1" ht="30" customHeight="1" x14ac:dyDescent="0.2">
      <c r="D30" s="229" t="s">
        <v>162</v>
      </c>
      <c r="E30" s="229"/>
      <c r="F30" s="136"/>
      <c r="G30" s="116">
        <f t="shared" si="0"/>
        <v>888</v>
      </c>
      <c r="H30" s="116">
        <v>729</v>
      </c>
      <c r="I30" s="116">
        <v>159</v>
      </c>
      <c r="J30" s="130"/>
      <c r="K30" s="137"/>
      <c r="M30" s="229" t="s">
        <v>162</v>
      </c>
      <c r="N30" s="229"/>
      <c r="O30" s="136"/>
      <c r="P30" s="116">
        <f t="shared" si="1"/>
        <v>958</v>
      </c>
      <c r="Q30" s="116">
        <v>954</v>
      </c>
      <c r="R30" s="116">
        <v>4</v>
      </c>
    </row>
    <row r="31" spans="3:20" s="105" customFormat="1" ht="30" customHeight="1" x14ac:dyDescent="0.2">
      <c r="C31" s="229" t="s">
        <v>245</v>
      </c>
      <c r="D31" s="229"/>
      <c r="E31" s="229"/>
      <c r="F31" s="136"/>
      <c r="G31" s="116">
        <f t="shared" si="0"/>
        <v>557</v>
      </c>
      <c r="H31" s="116">
        <v>496</v>
      </c>
      <c r="I31" s="116">
        <v>61</v>
      </c>
      <c r="J31" s="130"/>
      <c r="K31" s="137"/>
      <c r="L31" s="229" t="s">
        <v>245</v>
      </c>
      <c r="M31" s="229"/>
      <c r="N31" s="229"/>
      <c r="O31" s="136"/>
      <c r="P31" s="116">
        <f t="shared" si="1"/>
        <v>420</v>
      </c>
      <c r="Q31" s="116">
        <v>416</v>
      </c>
      <c r="R31" s="116">
        <v>4</v>
      </c>
    </row>
    <row r="32" spans="3:20" s="105" customFormat="1" ht="30" customHeight="1" x14ac:dyDescent="0.2">
      <c r="C32" s="229" t="s">
        <v>246</v>
      </c>
      <c r="D32" s="229"/>
      <c r="E32" s="229"/>
      <c r="F32" s="136"/>
      <c r="G32" s="116">
        <f t="shared" si="0"/>
        <v>264</v>
      </c>
      <c r="H32" s="116">
        <v>233</v>
      </c>
      <c r="I32" s="116">
        <v>31</v>
      </c>
      <c r="J32" s="130"/>
      <c r="K32" s="137"/>
      <c r="L32" s="229" t="s">
        <v>246</v>
      </c>
      <c r="M32" s="229"/>
      <c r="N32" s="229"/>
      <c r="O32" s="136"/>
      <c r="P32" s="116">
        <f t="shared" si="1"/>
        <v>400</v>
      </c>
      <c r="Q32" s="116">
        <v>396</v>
      </c>
      <c r="R32" s="116">
        <v>4</v>
      </c>
    </row>
    <row r="33" spans="2:18" s="105" customFormat="1" ht="30" customHeight="1" x14ac:dyDescent="0.2">
      <c r="B33" s="142"/>
      <c r="C33" s="230" t="s">
        <v>247</v>
      </c>
      <c r="D33" s="230"/>
      <c r="E33" s="230"/>
      <c r="F33" s="143"/>
      <c r="G33" s="192">
        <f t="shared" si="0"/>
        <v>186</v>
      </c>
      <c r="H33" s="126">
        <v>164</v>
      </c>
      <c r="I33" s="126">
        <v>22</v>
      </c>
      <c r="J33" s="144"/>
      <c r="K33" s="145"/>
      <c r="L33" s="230" t="s">
        <v>247</v>
      </c>
      <c r="M33" s="230"/>
      <c r="N33" s="230"/>
      <c r="O33" s="143"/>
      <c r="P33" s="192">
        <f t="shared" si="1"/>
        <v>285</v>
      </c>
      <c r="Q33" s="126">
        <v>277</v>
      </c>
      <c r="R33" s="126">
        <v>8</v>
      </c>
    </row>
    <row r="35" spans="2:18" x14ac:dyDescent="0.2">
      <c r="B35" t="s">
        <v>188</v>
      </c>
    </row>
    <row r="36" spans="2:18" x14ac:dyDescent="0.2">
      <c r="B36" s="231" t="s">
        <v>248</v>
      </c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</row>
    <row r="37" spans="2:18" x14ac:dyDescent="0.2">
      <c r="B37" s="231" t="s">
        <v>249</v>
      </c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</row>
    <row r="38" spans="2:18" x14ac:dyDescent="0.2">
      <c r="B38" s="231" t="s">
        <v>250</v>
      </c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</row>
    <row r="41" spans="2:18" x14ac:dyDescent="0.2">
      <c r="G41" s="118"/>
      <c r="H41" s="118"/>
      <c r="I41" s="118"/>
    </row>
    <row r="43" spans="2:18" x14ac:dyDescent="0.2">
      <c r="G43" s="118"/>
      <c r="H43" s="118"/>
      <c r="I43" s="118"/>
    </row>
  </sheetData>
  <mergeCells count="50">
    <mergeCell ref="P3:R3"/>
    <mergeCell ref="B4:I4"/>
    <mergeCell ref="K4:R4"/>
    <mergeCell ref="B5:E5"/>
    <mergeCell ref="K5:N5"/>
    <mergeCell ref="B6:E6"/>
    <mergeCell ref="K6:N6"/>
    <mergeCell ref="K7:N7"/>
    <mergeCell ref="C8:E8"/>
    <mergeCell ref="L8:N8"/>
    <mergeCell ref="C9:E9"/>
    <mergeCell ref="L9:N9"/>
    <mergeCell ref="B10:E10"/>
    <mergeCell ref="K10:N10"/>
    <mergeCell ref="C11:E11"/>
    <mergeCell ref="L11:N11"/>
    <mergeCell ref="D12:E12"/>
    <mergeCell ref="M12:N12"/>
    <mergeCell ref="D13:E13"/>
    <mergeCell ref="M13:N13"/>
    <mergeCell ref="D14:E14"/>
    <mergeCell ref="M14:N14"/>
    <mergeCell ref="D15:E15"/>
    <mergeCell ref="M15:N15"/>
    <mergeCell ref="D16:E16"/>
    <mergeCell ref="M16:N16"/>
    <mergeCell ref="D17:E17"/>
    <mergeCell ref="M17:N17"/>
    <mergeCell ref="B38:R38"/>
    <mergeCell ref="C18:E18"/>
    <mergeCell ref="M18:N18"/>
    <mergeCell ref="D19:E19"/>
    <mergeCell ref="M19:N19"/>
    <mergeCell ref="C32:E32"/>
    <mergeCell ref="L32:N32"/>
    <mergeCell ref="M20:N20"/>
    <mergeCell ref="M21:N21"/>
    <mergeCell ref="M22:N22"/>
    <mergeCell ref="M23:N23"/>
    <mergeCell ref="M24:N24"/>
    <mergeCell ref="L25:N25"/>
    <mergeCell ref="M26:N26"/>
    <mergeCell ref="D30:E30"/>
    <mergeCell ref="M30:N30"/>
    <mergeCell ref="L31:N31"/>
    <mergeCell ref="C33:E33"/>
    <mergeCell ref="L33:N33"/>
    <mergeCell ref="B36:R36"/>
    <mergeCell ref="B37:R37"/>
    <mergeCell ref="C31:E31"/>
  </mergeCells>
  <phoneticPr fontId="31"/>
  <hyperlinks>
    <hyperlink ref="A1" location="目次!A2" display="目次へ戻る" xr:uid="{809C5C36-3E05-4BEE-AA5B-979C6AFB5F32}"/>
  </hyperlinks>
  <pageMargins left="0.78700000000000003" right="0.78700000000000003" top="0.98399999999999987" bottom="0.98399999999999987" header="0.51200000000000001" footer="0.51200000000000001"/>
  <pageSetup paperSize="9" scale="76" firstPageNumber="11" orientation="portrait" useFirstPageNumber="1" horizontalDpi="4294967292" r:id="rId1"/>
  <headerFooter scaleWithDoc="0" alignWithMargins="0">
    <oddHeader>&amp;C&amp;"ＭＳ ゴシック,regular"&amp;11２　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目次</vt:lpstr>
      <vt:lpstr>表１</vt:lpstr>
      <vt:lpstr>表２</vt:lpstr>
      <vt:lpstr>表３</vt:lpstr>
      <vt:lpstr>表４</vt:lpstr>
      <vt:lpstr>表５</vt:lpstr>
      <vt:lpstr>表６,表７</vt:lpstr>
      <vt:lpstr>表８</vt:lpstr>
      <vt:lpstr>表９</vt:lpstr>
      <vt:lpstr>表１!Print_Area</vt:lpstr>
      <vt:lpstr>表２!Print_Area</vt:lpstr>
      <vt:lpstr>表３!Print_Area</vt:lpstr>
      <vt:lpstr>表４!Print_Area</vt:lpstr>
      <vt:lpstr>表５!Print_Area</vt:lpstr>
      <vt:lpstr>'表６,表７'!Print_Area</vt:lpstr>
      <vt:lpstr>表８!Print_Area</vt:lpstr>
      <vt:lpstr>表９!Print_Area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和光市</dc:creator>
  <cp:lastModifiedBy>長島　拓央</cp:lastModifiedBy>
  <cp:lastPrinted>2025-02-12T01:11:20Z</cp:lastPrinted>
  <dcterms:created xsi:type="dcterms:W3CDTF">2002-09-06T01:59:47Z</dcterms:created>
  <dcterms:modified xsi:type="dcterms:W3CDTF">2025-05-28T08:13:33Z</dcterms:modified>
</cp:coreProperties>
</file>