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8令和５年度\20240118【市町村課】令和４年度経営比較分析表調査\"/>
    </mc:Choice>
  </mc:AlternateContent>
  <workbookProtection workbookAlgorithmName="SHA-512" workbookHashValue="Co26r7iyCqgb36CDWC//Vp1uA709DRao6XmzKtrM4oCrN5SX7Q/1NK8xe29beVswsMIkLECfqFygo95XVxNlPA==" workbookSaltValue="7q8XeepKhSpnW53IcTeKCQ==" workbookSpinCount="100000" lockStructure="1"/>
  <bookViews>
    <workbookView xWindow="0" yWindow="0" windowWidth="28800" windowHeight="12300"/>
  </bookViews>
  <sheets>
    <sheet name="法適用_水道事業" sheetId="4" r:id="rId1"/>
    <sheet name="データ" sheetId="5" state="hidden" r:id="rId2"/>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<sst xmlns="http://schemas.openxmlformats.org/spreadsheetml/2006/main" count="228" uniqueCount="114">
  <si>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</si>
  <si>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</si>
  <si>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</si>
  <si>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</si>
  <si>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</si>
  <si>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</si>
  <si>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</si>
  <si>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</si>
  <si>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</si>
  <si>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</si>
  <si>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</si>
  <si>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</si>
  <si>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</si>
  <si>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</si>
  <si>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</si>
  <si>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</si>
  <si>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</si>
  <si>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</si>
  <si>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</si>
  <si>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</si>
  <si>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</si>
  <si>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</si>
  <si>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</si>
  <si>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</si>
  <si>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</si>
  <si>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</si>
  <si>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</si>
  <si>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</si>
  <si>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</si>
  <si>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</si>
  <si>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</si>
  <si>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</si>
  <si>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</si>
  <si>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</si>
  <si>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</si>
  <si>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</si>
  <si>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</si>
  <si>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</si>
  <si>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</si>
  <si>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</si>
  <si>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</si>
  <si>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</si>
  <si>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</si>
  <si>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</si>
  <si>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</si>
  <si>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</si>
  <si>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</si>
  <si>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</si>
  <si>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</si>
  <si>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</si>
  <si>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</si>
  <si>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</si>
  <si>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</si>
  <si>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</si>
  <si>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</si>
  <si>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</si>
  <si>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</si>
  <si>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</si>
  <si>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</si>
  <si>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</si>
  <si>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</si>
  <si>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</si>
  <si>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</si>
  <si>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</si>
  <si>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</si>
  <si>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</si>
  <si>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</si>
  <si>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</si>
  <si>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</si>
  <si>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</si>
  <si>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</si>
  <si>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</si>
  <si>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</si>
  <si>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</si>
  <si>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</si>
  <si>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</si>
  <si>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</si>
  <si>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</si>
  <si>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</si>
  <si>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</si>
  <si>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</si>
  <si>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</si>
  <si>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</si>
  <si>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</si>
  <si>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</si>
  <si>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</si>
  <si>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</si>
  <si>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</si>
  <si>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</si>
  <si>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</si>
  <si>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</si>
  <si>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</si>
  <si>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</si>
  <si>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</si>
  <si>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</si>
  <si>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</si>
  <si>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</si>
  <si>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</si>
  <si>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</si>
  <si>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</si>
  <si>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</si>
  <si>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</si>
  <si>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</si>
  <si>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</si>
  <si>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</si>
  <si>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</si>
  <si>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</si>
  <si>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</si>
  <si>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</si>
  <si>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</si>
  <si>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</si>
  <si>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当市は現状において健全な経営状況を維持しているといえる。しかし、経営収支比率や料金回収率が減少傾向を示していることから、経営状況の見通しは厳しいものといえる。
さらに、有形固定資産減価償却率及び管路経年化率から施設や設備などの資産の経年化・老朽化が進行していることがわかるため、今後はそれらに対する更新投資の増加が必要になると考えられる。
このことから、令和元年度に策定した水道事業経営戦略について、水道料金の改定を見据えた検証を行い、経営の健全化や経営基盤の強化を図っていく。</t>
    <rPh sb="45" eb="47">
      <t>ゲンショウ</t>
    </rPh>
    <rPh sb="200" eb="204">
      <t>スイドウリョウキン</t>
    </rPh>
    <rPh sb="205" eb="207">
      <t>カイテイ</t>
    </rPh>
    <rPh sb="208" eb="210">
      <t>ミス</t>
    </rPh>
    <rPh sb="212" eb="214">
      <t>ケンショウ</t>
    </rPh>
    <rPh sb="215" eb="216">
      <t>オコナ</t>
    </rPh>
    <rPh sb="218" eb="220">
      <t>ケイエイ</t>
    </rPh>
    <rPh sb="221" eb="224">
      <t>ケンゼンカ</t>
    </rPh>
    <rPh sb="225" eb="229">
      <t>ケイエイキバン</t>
    </rPh>
    <rPh sb="230" eb="232">
      <t>キョウカ</t>
    </rPh>
    <rPh sb="233" eb="234">
      <t>ハカ</t>
    </rPh>
    <phoneticPr fontId="4"/>
  </si>
  <si>
    <t>①類似団体及び全国平均値を下回る水準であるが、100％を超えていることから、収益で費用を賄えており、当市の経営状況は健全であるといえる。ただし、全体的には収益が減少してきているため少しずつ厳しい見通しになっている。
②0.00%であり、欠損金は発生していない。当市の経営状況は健全であるといえる。
③100％を大幅に超え、加えて令和4年度は上昇に転じたことから、短期債務に対する十分な支払能力を有しているといえる。ただし、資金の効率的運用の観点からは、流動比率は単純に高ければ良いというわけではなく、適正な水準の確保が重要となる。
④類似団体及び全国平均値を大幅に下回っており、経営に及ぼす影響は少ないといえる。しかし、世代間負担の公平性の観点からは、単純に低ければ良いというわけではないので、バランスの良い資金計画を検討する必要がある。
⑤100%を下回っているが、新型コロナウイルス感染症対策に係る水道料金軽減事業（令和4年8月から11月請求分基本料金の減免）を行ったことによるものであると考えられる。しかし、水道事業の持続と基盤強化を見据えた適正な料金水準を検討する必要がある。
⑥類似団体及び全国平均値を下回り、他団体に比べて有収水量1m3あたりの費用が低いものといえる。
⑦類似団体及び全国平均値を上回り、効率的に施設を利用できている状況である。
⑧類似団体及び全国平均値を上回り、高水準にあるといえる。この水準を維持していくことが重要である。</t>
    <rPh sb="72" eb="75">
      <t>ゼンタイテキ</t>
    </rPh>
    <rPh sb="77" eb="79">
      <t>シュウエキ</t>
    </rPh>
    <rPh sb="161" eb="162">
      <t>クワ</t>
    </rPh>
    <rPh sb="164" eb="166">
      <t>レイワ</t>
    </rPh>
    <rPh sb="167" eb="169">
      <t>ネンド</t>
    </rPh>
    <rPh sb="170" eb="172">
      <t>ジョウショウ</t>
    </rPh>
    <rPh sb="173" eb="174">
      <t>テン</t>
    </rPh>
    <rPh sb="211" eb="213">
      <t>シキン</t>
    </rPh>
    <rPh sb="214" eb="217">
      <t>コウリツテキ</t>
    </rPh>
    <rPh sb="217" eb="219">
      <t>ウンヨウ</t>
    </rPh>
    <rPh sb="220" eb="222">
      <t>カンテン</t>
    </rPh>
    <rPh sb="226" eb="230">
      <t>リュウドウヒリツ</t>
    </rPh>
    <rPh sb="231" eb="233">
      <t>タンジュン</t>
    </rPh>
    <rPh sb="234" eb="235">
      <t>タカ</t>
    </rPh>
    <rPh sb="238" eb="239">
      <t>ヨ</t>
    </rPh>
    <rPh sb="384" eb="386">
      <t>シンガタ</t>
    </rPh>
    <rPh sb="393" eb="398">
      <t>カンセンショウタイサク</t>
    </rPh>
    <rPh sb="399" eb="400">
      <t>カカ</t>
    </rPh>
    <rPh sb="401" eb="405">
      <t>スイドウリョウキン</t>
    </rPh>
    <rPh sb="405" eb="409">
      <t>ケイゲンジギョウ</t>
    </rPh>
    <rPh sb="410" eb="412">
      <t>レイワ</t>
    </rPh>
    <rPh sb="413" eb="414">
      <t>ネン</t>
    </rPh>
    <rPh sb="415" eb="416">
      <t>ガツ</t>
    </rPh>
    <rPh sb="420" eb="421">
      <t>ガツ</t>
    </rPh>
    <rPh sb="421" eb="424">
      <t>セイキュウブン</t>
    </rPh>
    <rPh sb="424" eb="428">
      <t>キホンリョウキン</t>
    </rPh>
    <rPh sb="429" eb="431">
      <t>ゲンメン</t>
    </rPh>
    <rPh sb="433" eb="434">
      <t>オコナ</t>
    </rPh>
    <rPh sb="447" eb="448">
      <t>カンガ</t>
    </rPh>
    <phoneticPr fontId="4"/>
  </si>
  <si>
    <t>①類似団体及び全国平均値と同程度の水準。ただし、直近の指標は上昇傾向にあり、資産の老朽化が進みつつある状況である。アセットマネジメントによる長期の更新需要の把握と、財源確保策を検討する必要がある。
②類似団体及び全国平均値を大幅に下回っており、現状では管路の老朽化が進んでいないといえる。しかし、増加傾向にあることから、注視していく必要がある。
③類似団体及び全国平均値を上回っている。しかし、当該数値の更新ペースだと、すべての管路を更新するには100年以上かかることになり、将来的な管路の老朽化に対応するのは難しい状況である。また、令和5年度3月31日時点では数値が確定していなかったため当該値が0.00％となっているが、確定後の正確な数値は0.55％である。</t>
    <rPh sb="267" eb="269">
      <t>レイワ</t>
    </rPh>
    <rPh sb="270" eb="272">
      <t>ネンド</t>
    </rPh>
    <rPh sb="273" eb="274">
      <t>ガツ</t>
    </rPh>
    <rPh sb="276" eb="277">
      <t>ニチ</t>
    </rPh>
    <rPh sb="277" eb="279">
      <t>ジテン</t>
    </rPh>
    <rPh sb="281" eb="283">
      <t>スウチ</t>
    </rPh>
    <rPh sb="284" eb="286">
      <t>カクテイ</t>
    </rPh>
    <rPh sb="312" eb="315">
      <t>カクテイゴ</t>
    </rPh>
    <rPh sb="316" eb="318">
      <t>セイカク</t>
    </rPh>
    <rPh sb="319" eb="32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</si>
</sst>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Normal"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c:v>
                </c:pt>
                <c:pt idx="1">
                  <c:v>0.64</c:v>
                </c:pt>
                <c:pt idx="2">
                  <c:v>0.85</c:v>
                </c:pt>
                <c:pt idx="3">
                  <c:v>1.01</c:v>
                </c:pt>
                <c:pt idx="4" formatCode="#,##0.00;&quot;△&quot;#,##0.00">
                  <c:v>0</c:v>
                </c:pt>
              </c:numCache>
            </c:numRef>
          </c:val>
          <c:extLst>
            <c:ext xmlns:c16="http://schemas.microsoft.com/office/drawing/2014/chart" uri="{C3380CC4-5D6E-409C-BE32-E72D297353CC}">
              <c16:uniqueId val="{00000000-3FC4-4B29-9047-D98848B029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3FC4-4B29-9047-D98848B029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71.61</c:v>
                </c:pt>
                <c:pt idx="1">
                  <c:v>71.489999999999995</c:v>
                </c:pt>
                <c:pt idx="2">
                  <c:v>73</c:v>
                </c:pt>
                <c:pt idx="3">
                  <c:v>72.33</c:v>
                </c:pt>
                <c:pt idx="4">
                  <c:v>71.16</c:v>
                </c:pt>
              </c:numCache>
            </c:numRef>
          </c:val>
          <c:extLst>
            <c:ext xmlns:c16="http://schemas.microsoft.com/office/drawing/2014/chart" uri="{C3380CC4-5D6E-409C-BE32-E72D297353CC}">
              <c16:uniqueId val="{00000000-3203-4659-A704-8E889979F7B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3203-4659-A704-8E889979F7B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97.96</c:v>
                </c:pt>
                <c:pt idx="1">
                  <c:v>97.25</c:v>
                </c:pt>
                <c:pt idx="2">
                  <c:v>98.17</c:v>
                </c:pt>
                <c:pt idx="3">
                  <c:v>98.55</c:v>
                </c:pt>
                <c:pt idx="4">
                  <c:v>99.34</c:v>
                </c:pt>
              </c:numCache>
            </c:numRef>
          </c:val>
          <c:extLst>
            <c:ext xmlns:c16="http://schemas.microsoft.com/office/drawing/2014/chart" uri="{C3380CC4-5D6E-409C-BE32-E72D297353CC}">
              <c16:uniqueId val="{00000000-A659-41B6-9792-181DD5F3B7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659-41B6-9792-181DD5F3B7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110.96</c:v>
                </c:pt>
                <c:pt idx="1">
                  <c:v>113.03</c:v>
                </c:pt>
                <c:pt idx="2">
                  <c:v>109.64</c:v>
                </c:pt>
                <c:pt idx="3">
                  <c:v>110.9</c:v>
                </c:pt>
                <c:pt idx="4">
                  <c:v>106.84</c:v>
                </c:pt>
              </c:numCache>
            </c:numRef>
          </c:val>
          <c:extLst>
            <c:ext xmlns:c16="http://schemas.microsoft.com/office/drawing/2014/chart" uri="{C3380CC4-5D6E-409C-BE32-E72D297353CC}">
              <c16:uniqueId val="{00000000-3581-4758-B32B-B06B1C5769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581-4758-B32B-B06B1C5769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47.78</c:v>
                </c:pt>
                <c:pt idx="1">
                  <c:v>48.35</c:v>
                </c:pt>
                <c:pt idx="2">
                  <c:v>49.54</c:v>
                </c:pt>
                <c:pt idx="3">
                  <c:v>49.48</c:v>
                </c:pt>
                <c:pt idx="4">
                  <c:v>50.69</c:v>
                </c:pt>
              </c:numCache>
            </c:numRef>
          </c:val>
          <c:extLst>
            <c:ext xmlns:c16="http://schemas.microsoft.com/office/drawing/2014/chart" uri="{C3380CC4-5D6E-409C-BE32-E72D297353CC}">
              <c16:uniqueId val="{00000000-5127-4821-A7C0-67F0AE3309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5127-4821-A7C0-67F0AE3309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5.18</c:v>
                </c:pt>
                <c:pt idx="1">
                  <c:v>6.7</c:v>
                </c:pt>
                <c:pt idx="2">
                  <c:v>8.08</c:v>
                </c:pt>
                <c:pt idx="3">
                  <c:v>9.6</c:v>
                </c:pt>
                <c:pt idx="4">
                  <c:v>11.36</c:v>
                </c:pt>
              </c:numCache>
            </c:numRef>
          </c:val>
          <c:extLst>
            <c:ext xmlns:c16="http://schemas.microsoft.com/office/drawing/2014/chart" uri="{C3380CC4-5D6E-409C-BE32-E72D297353CC}">
              <c16:uniqueId val="{00000000-9D9A-4882-9C1C-DC3FCA0DC0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9D9A-4882-9C1C-DC3FCA0DC0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E8-430D-8126-1E3674DF2AB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FAE8-430D-8126-1E3674DF2AB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464.88</c:v>
                </c:pt>
                <c:pt idx="1">
                  <c:v>623.38</c:v>
                </c:pt>
                <c:pt idx="2">
                  <c:v>498.74</c:v>
                </c:pt>
                <c:pt idx="3">
                  <c:v>421.26</c:v>
                </c:pt>
                <c:pt idx="4">
                  <c:v>482.52</c:v>
                </c:pt>
              </c:numCache>
            </c:numRef>
          </c:val>
          <c:extLst>
            <c:ext xmlns:c16="http://schemas.microsoft.com/office/drawing/2014/chart" uri="{C3380CC4-5D6E-409C-BE32-E72D297353CC}">
              <c16:uniqueId val="{00000000-FB27-42C3-A53F-07D9AF9556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FB27-42C3-A53F-07D9AF9556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18.27</c:v>
                </c:pt>
                <c:pt idx="1">
                  <c:v>14.65</c:v>
                </c:pt>
                <c:pt idx="2">
                  <c:v>10.64</c:v>
                </c:pt>
                <c:pt idx="3">
                  <c:v>6.55</c:v>
                </c:pt>
                <c:pt idx="4">
                  <c:v>3.84</c:v>
                </c:pt>
              </c:numCache>
            </c:numRef>
          </c:val>
          <c:extLst>
            <c:ext xmlns:c16="http://schemas.microsoft.com/office/drawing/2014/chart" uri="{C3380CC4-5D6E-409C-BE32-E72D297353CC}">
              <c16:uniqueId val="{00000000-2483-40EF-A233-B46E5594D5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2483-40EF-A233-B46E5594D5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96.93</c:v>
                </c:pt>
                <c:pt idx="1">
                  <c:v>96.5</c:v>
                </c:pt>
                <c:pt idx="2">
                  <c:v>96.56</c:v>
                </c:pt>
                <c:pt idx="3">
                  <c:v>95.08</c:v>
                </c:pt>
                <c:pt idx="4">
                  <c:v>77.2</c:v>
                </c:pt>
              </c:numCache>
            </c:numRef>
          </c:val>
          <c:extLst>
            <c:ext xmlns:c16="http://schemas.microsoft.com/office/drawing/2014/chart" uri="{C3380CC4-5D6E-409C-BE32-E72D297353CC}">
              <c16:uniqueId val="{00000000-A543-44F6-8D8A-F673DEC4FD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A543-44F6-8D8A-F673DEC4FD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117.21</c:v>
                </c:pt>
                <c:pt idx="1">
                  <c:v>117.4</c:v>
                </c:pt>
                <c:pt idx="2">
                  <c:v>114.97</c:v>
                </c:pt>
                <c:pt idx="3">
                  <c:v>117.77</c:v>
                </c:pt>
                <c:pt idx="4">
                  <c:v>126.21</c:v>
                </c:pt>
              </c:numCache>
            </c:numRef>
          </c:val>
          <c:extLst>
            <c:ext xmlns:c16="http://schemas.microsoft.com/office/drawing/2014/chart" uri="{C3380CC4-5D6E-409C-BE32-E72D297353CC}">
              <c16:uniqueId val="{00000000-40BC-4386-84CC-233161C536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0BC-4386-84CC-233161C536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34"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埼玉県　和光市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83962</v>
      </c>
      <c r="AM8" s="66"/>
      <c r="AN8" s="66"/>
      <c r="AO8" s="66"/>
      <c r="AP8" s="66"/>
      <c r="AQ8" s="66"/>
      <c r="AR8" s="66"/>
      <c r="AS8" s="66"/>
      <c r="AT8" s="37">
        <f>データ!$S$6</f>
        <v>11.04</v>
      </c>
      <c r="AU8" s="38"/>
      <c r="AV8" s="38"/>
      <c r="AW8" s="38"/>
      <c r="AX8" s="38"/>
      <c r="AY8" s="38"/>
      <c r="AZ8" s="38"/>
      <c r="BA8" s="38"/>
      <c r="BB8" s="55">
        <f>データ!$T$6</f>
        <v>7605.25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97.58</v>
      </c>
      <c r="J10" s="38"/>
      <c r="K10" s="38"/>
      <c r="L10" s="38"/>
      <c r="M10" s="38"/>
      <c r="N10" s="38"/>
      <c r="O10" s="65"/>
      <c r="P10" s="55">
        <f>データ!$P$6</f>
        <v>100</v>
      </c>
      <c r="Q10" s="55"/>
      <c r="R10" s="55"/>
      <c r="S10" s="55"/>
      <c r="T10" s="55"/>
      <c r="U10" s="55"/>
      <c r="V10" s="55"/>
      <c r="W10" s="66">
        <f>データ!$Q$6</f>
        <v>1830</v>
      </c>
      <c r="X10" s="66"/>
      <c r="Y10" s="66"/>
      <c r="Z10" s="66"/>
      <c r="AA10" s="66"/>
      <c r="AB10" s="66"/>
      <c r="AC10" s="66"/>
      <c r="AD10" s="2"/>
      <c r="AE10" s="2"/>
      <c r="AF10" s="2"/>
      <c r="AG10" s="2"/>
      <c r="AH10" s="2"/>
      <c r="AI10" s="2"/>
      <c r="AJ10" s="2"/>
      <c r="AK10" s="2"/>
      <c r="AL10" s="66">
        <f>データ!$U$6</f>
        <v>83597</v>
      </c>
      <c r="AM10" s="66"/>
      <c r="AN10" s="66"/>
      <c r="AO10" s="66"/>
      <c r="AP10" s="66"/>
      <c r="AQ10" s="66"/>
      <c r="AR10" s="66"/>
      <c r="AS10" s="66"/>
      <c r="AT10" s="37">
        <f>データ!$V$6</f>
        <v>10.4</v>
      </c>
      <c r="AU10" s="38"/>
      <c r="AV10" s="38"/>
      <c r="AW10" s="38"/>
      <c r="AX10" s="38"/>
      <c r="AY10" s="38"/>
      <c r="AZ10" s="38"/>
      <c r="BA10" s="38"/>
      <c r="BB10" s="55">
        <f>データ!$W$6</f>
        <v>8038.17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nYKWubkonWUAdpinhlGHqViHMMpoFJfUo4QiUlYOVaHwQLZOB88Tk+nfgxClThv5/paP2xGnelQHk96k6/jzA==" saltValue="vkzOCe4UxUDpDt34csBaO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112291</v>
      </c>
      <c r="D6" s="20">
        <f t="shared" si="3"/>
        <v>46</v>
      </c>
      <c r="E6" s="20">
        <f t="shared" si="3"/>
        <v>1</v>
      </c>
      <c r="F6" s="20">
        <f t="shared" si="3"/>
        <v>0</v>
      </c>
      <c r="G6" s="20">
        <f t="shared" si="3"/>
        <v>1</v>
      </c>
      <c r="H6" s="20" t="str">
        <f t="shared" si="3"/>
        <v>埼玉県　和光市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97.58</v>
      </c>
      <c r="P6" s="21">
        <f t="shared" si="3"/>
        <v>100</v>
      </c>
      <c r="Q6" s="21">
        <f t="shared" si="3"/>
        <v>1830</v>
      </c>
      <c r="R6" s="21">
        <f t="shared" si="3"/>
        <v>83962</v>
      </c>
      <c r="S6" s="21">
        <f t="shared" si="3"/>
        <v>11.04</v>
      </c>
      <c r="T6" s="21">
        <f t="shared" si="3"/>
        <v>7605.25</v>
      </c>
      <c r="U6" s="21">
        <f t="shared" si="3"/>
        <v>83597</v>
      </c>
      <c r="V6" s="21">
        <f t="shared" si="3"/>
        <v>10.4</v>
      </c>
      <c r="W6" s="21">
        <f t="shared" si="3"/>
        <v>8038.17</v>
      </c>
      <c r="X6" s="22">
        <f>IF(X7="",NA(),X7)</f>
        <v>110.96</v>
      </c>
      <c r="Y6" s="22">
        <f t="shared" ref="Y6:AG6" si="4">IF(Y7="",NA(),Y7)</f>
        <v>113.03</v>
      </c>
      <c r="Z6" s="22">
        <f t="shared" si="4"/>
        <v>109.64</v>
      </c>
      <c r="AA6" s="22">
        <f t="shared" si="4"/>
        <v>110.9</v>
      </c>
      <c r="AB6" s="22">
        <f t="shared" si="4"/>
        <v>106.84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464.88</v>
      </c>
      <c r="AU6" s="22">
        <f t="shared" ref="AU6:BC6" si="6">IF(AU7="",NA(),AU7)</f>
        <v>623.38</v>
      </c>
      <c r="AV6" s="22">
        <f t="shared" si="6"/>
        <v>498.74</v>
      </c>
      <c r="AW6" s="22">
        <f t="shared" si="6"/>
        <v>421.26</v>
      </c>
      <c r="AX6" s="22">
        <f t="shared" si="6"/>
        <v>482.52</v>
      </c>
      <c r="AY6" s="22">
        <f t="shared" si="6"/>
        <v>349.83</v>
      </c>
      <c r="AZ6" s="22">
        <f t="shared" si="6"/>
        <v>360.86</v>
      </c>
      <c r="BA6" s="22">
        <f t="shared" si="6"/>
        <v>350.79</v>
      </c>
      <c r="BB6" s="22">
        <f t="shared" si="6"/>
        <v>354.57</v>
      </c>
      <c r="BC6" s="22">
        <f t="shared" si="6"/>
        <v>357.74</v>
      </c>
      <c r="BD6" s="21" t="str">
        <f>IF(BD7="","",IF(BD7="-","【-】","【"&amp;SUBSTITUTE(TEXT(BD7,"#,##0.00"),"-","△")&amp;"】"))</f>
        <v>【252.29】</v>
      </c>
      <c r="BE6" s="22">
        <f>IF(BE7="",NA(),BE7)</f>
        <v>18.27</v>
      </c>
      <c r="BF6" s="22">
        <f t="shared" ref="BF6:BN6" si="7">IF(BF7="",NA(),BF7)</f>
        <v>14.65</v>
      </c>
      <c r="BG6" s="22">
        <f t="shared" si="7"/>
        <v>10.64</v>
      </c>
      <c r="BH6" s="22">
        <f t="shared" si="7"/>
        <v>6.55</v>
      </c>
      <c r="BI6" s="22">
        <f t="shared" si="7"/>
        <v>3.84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96.93</v>
      </c>
      <c r="BQ6" s="22">
        <f t="shared" ref="BQ6:BY6" si="8">IF(BQ7="",NA(),BQ7)</f>
        <v>96.5</v>
      </c>
      <c r="BR6" s="22">
        <f t="shared" si="8"/>
        <v>96.56</v>
      </c>
      <c r="BS6" s="22">
        <f t="shared" si="8"/>
        <v>95.08</v>
      </c>
      <c r="BT6" s="22">
        <f t="shared" si="8"/>
        <v>77.2</v>
      </c>
      <c r="BU6" s="22">
        <f t="shared" si="8"/>
        <v>103.54</v>
      </c>
      <c r="BV6" s="22">
        <f t="shared" si="8"/>
        <v>103.32</v>
      </c>
      <c r="BW6" s="22">
        <f t="shared" si="8"/>
        <v>100.85</v>
      </c>
      <c r="BX6" s="22">
        <f t="shared" si="8"/>
        <v>103.79</v>
      </c>
      <c r="BY6" s="22">
        <f t="shared" si="8"/>
        <v>98.3</v>
      </c>
      <c r="BZ6" s="21" t="str">
        <f>IF(BZ7="","",IF(BZ7="-","【-】","【"&amp;SUBSTITUTE(TEXT(BZ7,"#,##0.00"),"-","△")&amp;"】"))</f>
        <v>【97.47】</v>
      </c>
      <c r="CA6" s="22">
        <f>IF(CA7="",NA(),CA7)</f>
        <v>117.21</v>
      </c>
      <c r="CB6" s="22">
        <f t="shared" ref="CB6:CJ6" si="9">IF(CB7="",NA(),CB7)</f>
        <v>117.4</v>
      </c>
      <c r="CC6" s="22">
        <f t="shared" si="9"/>
        <v>114.97</v>
      </c>
      <c r="CD6" s="22">
        <f t="shared" si="9"/>
        <v>117.77</v>
      </c>
      <c r="CE6" s="22">
        <f t="shared" si="9"/>
        <v>126.21</v>
      </c>
      <c r="CF6" s="22">
        <f t="shared" si="9"/>
        <v>167.46</v>
      </c>
      <c r="CG6" s="22">
        <f t="shared" si="9"/>
        <v>168.56</v>
      </c>
      <c r="CH6" s="22">
        <f t="shared" si="9"/>
        <v>167.1</v>
      </c>
      <c r="CI6" s="22">
        <f t="shared" si="9"/>
        <v>167.86</v>
      </c>
      <c r="CJ6" s="22">
        <f t="shared" si="9"/>
        <v>173.68</v>
      </c>
      <c r="CK6" s="21" t="str">
        <f>IF(CK7="","",IF(CK7="-","【-】","【"&amp;SUBSTITUTE(TEXT(CK7,"#,##0.00"),"-","△")&amp;"】"))</f>
        <v>【174.75】</v>
      </c>
      <c r="CL6" s="22">
        <f>IF(CL7="",NA(),CL7)</f>
        <v>71.61</v>
      </c>
      <c r="CM6" s="22">
        <f t="shared" ref="CM6:CU6" si="10">IF(CM7="",NA(),CM7)</f>
        <v>71.489999999999995</v>
      </c>
      <c r="CN6" s="22">
        <f t="shared" si="10"/>
        <v>73</v>
      </c>
      <c r="CO6" s="22">
        <f t="shared" si="10"/>
        <v>72.33</v>
      </c>
      <c r="CP6" s="22">
        <f t="shared" si="10"/>
        <v>71.16</v>
      </c>
      <c r="CQ6" s="22">
        <f t="shared" si="10"/>
        <v>59.46</v>
      </c>
      <c r="CR6" s="22">
        <f t="shared" si="10"/>
        <v>59.51</v>
      </c>
      <c r="CS6" s="22">
        <f t="shared" si="10"/>
        <v>59.91</v>
      </c>
      <c r="CT6" s="22">
        <f t="shared" si="10"/>
        <v>59.4</v>
      </c>
      <c r="CU6" s="22">
        <f t="shared" si="10"/>
        <v>59.24</v>
      </c>
      <c r="CV6" s="21" t="str">
        <f>IF(CV7="","",IF(CV7="-","【-】","【"&amp;SUBSTITUTE(TEXT(CV7,"#,##0.00"),"-","△")&amp;"】"))</f>
        <v>【59.97】</v>
      </c>
      <c r="CW6" s="22">
        <f>IF(CW7="",NA(),CW7)</f>
        <v>97.96</v>
      </c>
      <c r="CX6" s="22">
        <f t="shared" ref="CX6:DF6" si="11">IF(CX7="",NA(),CX7)</f>
        <v>97.25</v>
      </c>
      <c r="CY6" s="22">
        <f t="shared" si="11"/>
        <v>98.17</v>
      </c>
      <c r="CZ6" s="22">
        <f t="shared" si="11"/>
        <v>98.55</v>
      </c>
      <c r="DA6" s="22">
        <f t="shared" si="11"/>
        <v>99.34</v>
      </c>
      <c r="DB6" s="22">
        <f t="shared" si="11"/>
        <v>87.41</v>
      </c>
      <c r="DC6" s="22">
        <f t="shared" si="11"/>
        <v>87.08</v>
      </c>
      <c r="DD6" s="22">
        <f t="shared" si="11"/>
        <v>87.26</v>
      </c>
      <c r="DE6" s="22">
        <f t="shared" si="11"/>
        <v>87.57</v>
      </c>
      <c r="DF6" s="22">
        <f t="shared" si="11"/>
        <v>87.26</v>
      </c>
      <c r="DG6" s="21" t="str">
        <f>IF(DG7="","",IF(DG7="-","【-】","【"&amp;SUBSTITUTE(TEXT(DG7,"#,##0.00"),"-","△")&amp;"】"))</f>
        <v>【89.76】</v>
      </c>
      <c r="DH6" s="22">
        <f>IF(DH7="",NA(),DH7)</f>
        <v>47.78</v>
      </c>
      <c r="DI6" s="22">
        <f t="shared" ref="DI6:DQ6" si="12">IF(DI7="",NA(),DI7)</f>
        <v>48.35</v>
      </c>
      <c r="DJ6" s="22">
        <f t="shared" si="12"/>
        <v>49.54</v>
      </c>
      <c r="DK6" s="22">
        <f t="shared" si="12"/>
        <v>49.48</v>
      </c>
      <c r="DL6" s="22">
        <f t="shared" si="12"/>
        <v>50.69</v>
      </c>
      <c r="DM6" s="22">
        <f t="shared" si="12"/>
        <v>47.62</v>
      </c>
      <c r="DN6" s="22">
        <f t="shared" si="12"/>
        <v>48.55</v>
      </c>
      <c r="DO6" s="22">
        <f t="shared" si="12"/>
        <v>49.2</v>
      </c>
      <c r="DP6" s="22">
        <f t="shared" si="12"/>
        <v>50.01</v>
      </c>
      <c r="DQ6" s="22">
        <f t="shared" si="12"/>
        <v>50.99</v>
      </c>
      <c r="DR6" s="21" t="str">
        <f>IF(DR7="","",IF(DR7="-","【-】","【"&amp;SUBSTITUTE(TEXT(DR7,"#,##0.00"),"-","△")&amp;"】"))</f>
        <v>【51.51】</v>
      </c>
      <c r="DS6" s="22">
        <f>IF(DS7="",NA(),DS7)</f>
        <v>5.18</v>
      </c>
      <c r="DT6" s="22">
        <f t="shared" ref="DT6:EB6" si="13">IF(DT7="",NA(),DT7)</f>
        <v>6.7</v>
      </c>
      <c r="DU6" s="22">
        <f t="shared" si="13"/>
        <v>8.08</v>
      </c>
      <c r="DV6" s="22">
        <f t="shared" si="13"/>
        <v>9.6</v>
      </c>
      <c r="DW6" s="22">
        <f t="shared" si="13"/>
        <v>11.36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0.9</v>
      </c>
      <c r="EE6" s="22">
        <f t="shared" ref="EE6:EM6" si="14">IF(EE7="",NA(),EE7)</f>
        <v>0.64</v>
      </c>
      <c r="EF6" s="22">
        <f t="shared" si="14"/>
        <v>0.85</v>
      </c>
      <c r="EG6" s="22">
        <f t="shared" si="14"/>
        <v>1.01</v>
      </c>
      <c r="EH6" s="21">
        <f t="shared" si="14"/>
        <v>0</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112291</v>
      </c>
      <c r="D7" s="24">
        <v>46</v>
      </c>
      <c r="E7" s="24">
        <v>1</v>
      </c>
      <c r="F7" s="24">
        <v>0</v>
      </c>
      <c r="G7" s="24">
        <v>1</v>
      </c>
      <c r="H7" s="24" t="s">
        <v>93</v>
      </c>
      <c r="I7" s="24" t="s">
        <v>94</v>
      </c>
      <c r="J7" s="24" t="s">
        <v>95</v>
      </c>
      <c r="K7" s="24" t="s">
        <v>96</v>
      </c>
      <c r="L7" s="24" t="s">
        <v>97</v>
      </c>
      <c r="M7" s="24" t="s">
        <v>98</v>
      </c>
      <c r="N7" s="25" t="s">
        <v>99</v>
      </c>
      <c r="O7" s="25">
        <v>97.58</v>
      </c>
      <c r="P7" s="25">
        <v>100</v>
      </c>
      <c r="Q7" s="25">
        <v>1830</v>
      </c>
      <c r="R7" s="25">
        <v>83962</v>
      </c>
      <c r="S7" s="25">
        <v>11.04</v>
      </c>
      <c r="T7" s="25">
        <v>7605.25</v>
      </c>
      <c r="U7" s="25">
        <v>83597</v>
      </c>
      <c r="V7" s="25">
        <v>10.4</v>
      </c>
      <c r="W7" s="25">
        <v>8038.17</v>
      </c>
      <c r="X7" s="25">
        <v>110.96</v>
      </c>
      <c r="Y7" s="25">
        <v>113.03</v>
      </c>
      <c r="Z7" s="25">
        <v>109.64</v>
      </c>
      <c r="AA7" s="25">
        <v>110.9</v>
      </c>
      <c r="AB7" s="25">
        <v>106.84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464.88</v>
      </c>
      <c r="AU7" s="25">
        <v>623.38</v>
      </c>
      <c r="AV7" s="25">
        <v>498.74</v>
      </c>
      <c r="AW7" s="25">
        <v>421.26</v>
      </c>
      <c r="AX7" s="25">
        <v>482.52</v>
      </c>
      <c r="AY7" s="25">
        <v>349.83</v>
      </c>
      <c r="AZ7" s="25">
        <v>360.86</v>
      </c>
      <c r="BA7" s="25">
        <v>350.79</v>
      </c>
      <c r="BB7" s="25">
        <v>354.57</v>
      </c>
      <c r="BC7" s="25">
        <v>357.74</v>
      </c>
      <c r="BD7" s="25">
        <v>252.29</v>
      </c>
      <c r="BE7" s="25">
        <v>18.27</v>
      </c>
      <c r="BF7" s="25">
        <v>14.65</v>
      </c>
      <c r="BG7" s="25">
        <v>10.64</v>
      </c>
      <c r="BH7" s="25">
        <v>6.55</v>
      </c>
      <c r="BI7" s="25">
        <v>3.84</v>
      </c>
      <c r="BJ7" s="25">
        <v>314.87</v>
      </c>
      <c r="BK7" s="25">
        <v>309.27999999999997</v>
      </c>
      <c r="BL7" s="25">
        <v>322.92</v>
      </c>
      <c r="BM7" s="25">
        <v>303.45999999999998</v>
      </c>
      <c r="BN7" s="25">
        <v>307.27999999999997</v>
      </c>
      <c r="BO7" s="25">
        <v>268.07</v>
      </c>
      <c r="BP7" s="25">
        <v>96.93</v>
      </c>
      <c r="BQ7" s="25">
        <v>96.5</v>
      </c>
      <c r="BR7" s="25">
        <v>96.56</v>
      </c>
      <c r="BS7" s="25">
        <v>95.08</v>
      </c>
      <c r="BT7" s="25">
        <v>77.2</v>
      </c>
      <c r="BU7" s="25">
        <v>103.54</v>
      </c>
      <c r="BV7" s="25">
        <v>103.32</v>
      </c>
      <c r="BW7" s="25">
        <v>100.85</v>
      </c>
      <c r="BX7" s="25">
        <v>103.79</v>
      </c>
      <c r="BY7" s="25">
        <v>98.3</v>
      </c>
      <c r="BZ7" s="25">
        <v>97.47</v>
      </c>
      <c r="CA7" s="25">
        <v>117.21</v>
      </c>
      <c r="CB7" s="25">
        <v>117.4</v>
      </c>
      <c r="CC7" s="25">
        <v>114.97</v>
      </c>
      <c r="CD7" s="25">
        <v>117.77</v>
      </c>
      <c r="CE7" s="25">
        <v>126.21</v>
      </c>
      <c r="CF7" s="25">
        <v>167.46</v>
      </c>
      <c r="CG7" s="25">
        <v>168.56</v>
      </c>
      <c r="CH7" s="25">
        <v>167.1</v>
      </c>
      <c r="CI7" s="25">
        <v>167.86</v>
      </c>
      <c r="CJ7" s="25">
        <v>173.68</v>
      </c>
      <c r="CK7" s="25">
        <v>174.75</v>
      </c>
      <c r="CL7" s="25">
        <v>71.61</v>
      </c>
      <c r="CM7" s="25">
        <v>71.489999999999995</v>
      </c>
      <c r="CN7" s="25">
        <v>73</v>
      </c>
      <c r="CO7" s="25">
        <v>72.33</v>
      </c>
      <c r="CP7" s="25">
        <v>71.16</v>
      </c>
      <c r="CQ7" s="25">
        <v>59.46</v>
      </c>
      <c r="CR7" s="25">
        <v>59.51</v>
      </c>
      <c r="CS7" s="25">
        <v>59.91</v>
      </c>
      <c r="CT7" s="25">
        <v>59.4</v>
      </c>
      <c r="CU7" s="25">
        <v>59.24</v>
      </c>
      <c r="CV7" s="25">
        <v>59.97</v>
      </c>
      <c r="CW7" s="25">
        <v>97.96</v>
      </c>
      <c r="CX7" s="25">
        <v>97.25</v>
      </c>
      <c r="CY7" s="25">
        <v>98.17</v>
      </c>
      <c r="CZ7" s="25">
        <v>98.55</v>
      </c>
      <c r="DA7" s="25">
        <v>99.34</v>
      </c>
      <c r="DB7" s="25">
        <v>87.41</v>
      </c>
      <c r="DC7" s="25">
        <v>87.08</v>
      </c>
      <c r="DD7" s="25">
        <v>87.26</v>
      </c>
      <c r="DE7" s="25">
        <v>87.57</v>
      </c>
      <c r="DF7" s="25">
        <v>87.26</v>
      </c>
      <c r="DG7" s="25">
        <v>89.76</v>
      </c>
      <c r="DH7" s="25">
        <v>47.78</v>
      </c>
      <c r="DI7" s="25">
        <v>48.35</v>
      </c>
      <c r="DJ7" s="25">
        <v>49.54</v>
      </c>
      <c r="DK7" s="25">
        <v>49.48</v>
      </c>
      <c r="DL7" s="25">
        <v>50.69</v>
      </c>
      <c r="DM7" s="25">
        <v>47.62</v>
      </c>
      <c r="DN7" s="25">
        <v>48.55</v>
      </c>
      <c r="DO7" s="25">
        <v>49.2</v>
      </c>
      <c r="DP7" s="25">
        <v>50.01</v>
      </c>
      <c r="DQ7" s="25">
        <v>50.99</v>
      </c>
      <c r="DR7" s="25">
        <v>51.51</v>
      </c>
      <c r="DS7" s="25">
        <v>5.18</v>
      </c>
      <c r="DT7" s="25">
        <v>6.7</v>
      </c>
      <c r="DU7" s="25">
        <v>8.08</v>
      </c>
      <c r="DV7" s="25">
        <v>9.6</v>
      </c>
      <c r="DW7" s="25">
        <v>11.36</v>
      </c>
      <c r="DX7" s="25">
        <v>16.27</v>
      </c>
      <c r="DY7" s="25">
        <v>17.11</v>
      </c>
      <c r="DZ7" s="25">
        <v>18.329999999999998</v>
      </c>
      <c r="EA7" s="25">
        <v>20.27</v>
      </c>
      <c r="EB7" s="25">
        <v>21.69</v>
      </c>
      <c r="EC7" s="25">
        <v>23.75</v>
      </c>
      <c r="ED7" s="25">
        <v>0.9</v>
      </c>
      <c r="EE7" s="25">
        <v>0.64</v>
      </c>
      <c r="EF7" s="25">
        <v>0.85</v>
      </c>
      <c r="EG7" s="25">
        <v>1.01</v>
      </c>
      <c r="EH7" s="25">
        <v>0</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2024-02-05T02:06:43Z</cp:lastPrinted>
  <dcterms:created xsi:type="dcterms:W3CDTF">2023-12-05T00:51:13Z</dcterms:created>
  <dcterms:modified xsi:type="dcterms:W3CDTF">2024-02-05T02:16:52Z</dcterms:modified>
  <cp:category/>
</cp:coreProperties>
</file>