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v-18\08 上下水道部\企業経営課\011 各種照会回答1\02 県\06令和３年度\20220118【財政課経由】R2年度経営比較分析調査\回答（水道）\"/>
    </mc:Choice>
  </mc:AlternateContent>
  <workbookProtection workbookAlgorithmName="SHA-512" workbookHashValue="wxnefHOvxFeFX+V2Oi91Q8IzgtSnIpOo/GcSW5n8MxYTqGMWCFhzoo9orlA1gsqIGX6ESM6zCt0d7Xd/REXEoA==" workbookSaltValue="9dbkCq27J0NeJ3Z1euXf0A==" workbookSpinCount="100000" lockStructure="1"/>
  <bookViews>
    <workbookView xWindow="0" yWindow="0" windowWidth="16365" windowHeight="104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<sst xmlns="http://schemas.openxmlformats.org/spreadsheetml/2006/main" count="228" uniqueCount="114">
  <si>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</si>
  <si>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</si>
  <si>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</si>
  <si>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</si>
  <si>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</si>
  <si>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</si>
  <si>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</si>
  <si>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</si>
  <si>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</si>
  <si>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</si>
  <si>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</si>
  <si>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</si>
  <si>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</si>
  <si>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</si>
  <si>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</si>
  <si>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</si>
  <si>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</si>
  <si>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</si>
  <si>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</si>
  <si>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</si>
  <si>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</si>
  <si>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</si>
  <si>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</si>
  <si>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</si>
  <si>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</si>
  <si>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</si>
  <si>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</si>
  <si>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</si>
  <si>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</si>
  <si>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</si>
  <si>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</si>
  <si>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</si>
  <si>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</si>
  <si>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</si>
  <si>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</si>
  <si>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</si>
  <si>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</si>
  <si>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</si>
  <si>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</si>
  <si>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</si>
  <si>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</si>
  <si>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</si>
  <si>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</si>
  <si>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</si>
  <si>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</si>
  <si>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</si>
  <si>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</si>
  <si>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</si>
  <si>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</si>
  <si>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</si>
  <si>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</si>
  <si>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</si>
  <si>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</si>
  <si>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</si>
  <si>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</si>
  <si>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</si>
  <si>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</si>
  <si>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</si>
  <si>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</si>
  <si>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</si>
  <si>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</si>
  <si>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</si>
  <si>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</si>
  <si>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</si>
  <si>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</si>
  <si>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</si>
  <si>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</si>
  <si>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</si>
  <si>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</si>
  <si>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</si>
  <si>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</si>
  <si>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</si>
  <si>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</si>
  <si>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</si>
  <si>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</si>
  <si>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</si>
  <si>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</si>
  <si>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</si>
  <si>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</si>
  <si>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</si>
  <si>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</si>
  <si>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</si>
  <si>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</si>
  <si>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</si>
  <si>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</si>
  <si>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</si>
  <si>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</si>
  <si>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</si>
  <si>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</si>
  <si>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</si>
  <si>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</si>
  <si>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</si>
  <si>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和光市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</si>
  <si>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</si>
  <si>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</si>
  <si>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</si>
  <si>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</si>
  <si>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</si>
  <si>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</si>
  <si>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</si>
  <si>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</si>
  <si>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</si>
  <si>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</si>
  <si>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</si>
  <si>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</si>
  <si>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</si>
  <si>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</si>
  <si>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</si>
  <si>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</si>
  <si>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</si>
  <si>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</si>
  <si>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類似団体及び全国平均値を下回る水準である。直近の動向は減少傾向であり、収益が減少してきている。ただし、100％を超えていることから、収益で費用を賄えていることを示している。以上より、当市の経営状況は健全であるといえるが、少しずつ厳しい見通しになっている。②0.00%であり、欠損金は発生していない。当市の経営状況は健全であるといえる。
　③100％を大幅に超えていることから、短期債務に対する十分な支払能力を有しているといえる。ただし、資金の効率的運用の観点からは、流動比率は単純に高ければ良いというわけではなく、適正な水準の確保が重要となる。④類似団体及び全国平均値を大幅に下回っており、経営に及ぼす影響は少ないといえる。しかし、世代間負担の公平性の観点からは、単純に低ければ良いというわけではないので、バランスの良い資金計画を検討する必要がある。
　⑤100%を下回っているため、給水費用を給水収益で賄えておらず、それ以外の収入で賄っていることを示している。減少傾向が続いているため、水道事業の持続と基盤強化を見据えた、適正な料金水準を検討する必要がある。⑥類似団体及び全国平均値を下回り、他団体に比べて有収水量1m3あたりの費用が低いものといえる。
　⑦類似団体及び全国平均値を上回り、効率的に施設を利用できている状況である。⑧類似団体及び全国平均値を上回り、高水準にあるといえる。この水準を維持していくことが重要である。</t>
    <rPh sb="23" eb="25">
      <t>チョッキン</t>
    </rPh>
    <rPh sb="433" eb="435">
      <t>ゲンショウ</t>
    </rPh>
    <rPh sb="435" eb="437">
      <t>ケイコウ</t>
    </rPh>
    <rPh sb="438" eb="439">
      <t>ツヅ</t>
    </rPh>
    <rPh sb="506" eb="507">
      <t>ア</t>
    </rPh>
    <phoneticPr fontId="4"/>
  </si>
  <si>
    <t>　①類似団体及び全国平均値と同程度の水準。ただし、直近の指標は上昇傾向にあり、資産の老朽化が進みつつある状況である。アセットマネジメントによる長期の更新需要の把握と、財源確保策を検討する必要がある。
　②類似団体及び全国平均値を大幅に下回っており、現状では管路の老朽化が進んでいないといえる。しかし、増加傾向にあることから、注視していく必要がある。
　③類似団体及び全国平均値を上回っている。しかし、当該数値の更新ペースだと、すべての管路を更新するには100年以上かかることになり、将来的な管路の老朽化に対応するのは難しい状況である。</t>
    <phoneticPr fontId="4"/>
  </si>
  <si>
    <t>　当市は現状において健全な経営状況を維持しているといえる。しかし、経営収支比率や料金回収率が低下傾向を示していることから、経営状況の見通しは厳しいものといえる。
　さらに、有形固定資産減価償却率及び管路経年化率から施設や設備などの資産の経年化・老朽化が進行していることがわかるため、今後はそれらに対する更新投資の増加が必要になると考えられる。
　令和元年度に策定した水道事業経営戦略について、新型コロナウイルス感染症の影響など社会環境の変化に対応するため、見直しの必要性も視野に入れ、健全経営の継続のために適切な料金水準を検討し、計画的に事業を推進し、経営基盤の強化を図っていく方針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</si>
</sst>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1.44</c:v>
                </c:pt>
                <c:pt idx="1">
                  <c:v>1.18</c:v>
                </c:pt>
                <c:pt idx="2">
                  <c:v>0.9</c:v>
                </c:pt>
                <c:pt idx="3">
                  <c:v>0.64</c:v>
                </c:pt>
                <c:pt idx="4">
                  <c:v>0.85</c:v>
                </c:pt>
              </c:numCache>
            </c:numRef>
          </c:val>
          <c:extLst>
            <c:ext xmlns:c16="http://schemas.microsoft.com/office/drawing/2014/chart" uri="{C3380CC4-5D6E-409C-BE32-E72D297353CC}">
              <c16:uniqueId val="{00000000-E1D1-4E2C-8EFE-D2323535458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E1D1-4E2C-8EFE-D2323535458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70.239999999999995</c:v>
                </c:pt>
                <c:pt idx="1">
                  <c:v>70.709999999999994</c:v>
                </c:pt>
                <c:pt idx="2">
                  <c:v>71.61</c:v>
                </c:pt>
                <c:pt idx="3">
                  <c:v>71.489999999999995</c:v>
                </c:pt>
                <c:pt idx="4">
                  <c:v>73</c:v>
                </c:pt>
              </c:numCache>
            </c:numRef>
          </c:val>
          <c:extLst>
            <c:ext xmlns:c16="http://schemas.microsoft.com/office/drawing/2014/chart" uri="{C3380CC4-5D6E-409C-BE32-E72D297353CC}">
              <c16:uniqueId val="{00000000-D406-43A4-B175-3E868837D8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D406-43A4-B175-3E868837D8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98.37</c:v>
                </c:pt>
                <c:pt idx="1">
                  <c:v>98.18</c:v>
                </c:pt>
                <c:pt idx="2">
                  <c:v>97.96</c:v>
                </c:pt>
                <c:pt idx="3">
                  <c:v>97.25</c:v>
                </c:pt>
                <c:pt idx="4">
                  <c:v>98.17</c:v>
                </c:pt>
              </c:numCache>
            </c:numRef>
          </c:val>
          <c:extLst>
            <c:ext xmlns:c16="http://schemas.microsoft.com/office/drawing/2014/chart" uri="{C3380CC4-5D6E-409C-BE32-E72D297353CC}">
              <c16:uniqueId val="{00000000-2F26-41D1-92C2-7B3B15BC68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2F26-41D1-92C2-7B3B15BC68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114.98</c:v>
                </c:pt>
                <c:pt idx="1">
                  <c:v>112.81</c:v>
                </c:pt>
                <c:pt idx="2">
                  <c:v>110.96</c:v>
                </c:pt>
                <c:pt idx="3">
                  <c:v>113.03</c:v>
                </c:pt>
                <c:pt idx="4">
                  <c:v>109.64</c:v>
                </c:pt>
              </c:numCache>
            </c:numRef>
          </c:val>
          <c:extLst>
            <c:ext xmlns:c16="http://schemas.microsoft.com/office/drawing/2014/chart" uri="{C3380CC4-5D6E-409C-BE32-E72D297353CC}">
              <c16:uniqueId val="{00000000-D32B-4B09-B404-4700E235AA8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D32B-4B09-B404-4700E235AA8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45.18</c:v>
                </c:pt>
                <c:pt idx="1">
                  <c:v>46.51</c:v>
                </c:pt>
                <c:pt idx="2">
                  <c:v>47.78</c:v>
                </c:pt>
                <c:pt idx="3">
                  <c:v>48.35</c:v>
                </c:pt>
                <c:pt idx="4">
                  <c:v>49.54</c:v>
                </c:pt>
              </c:numCache>
            </c:numRef>
          </c:val>
          <c:extLst>
            <c:ext xmlns:c16="http://schemas.microsoft.com/office/drawing/2014/chart" uri="{C3380CC4-5D6E-409C-BE32-E72D297353CC}">
              <c16:uniqueId val="{00000000-419B-4A03-86CF-2198D47530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419B-4A03-86CF-2198D47530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4.4000000000000004</c:v>
                </c:pt>
                <c:pt idx="1">
                  <c:v>1.52</c:v>
                </c:pt>
                <c:pt idx="2">
                  <c:v>5.18</c:v>
                </c:pt>
                <c:pt idx="3">
                  <c:v>6.7</c:v>
                </c:pt>
                <c:pt idx="4">
                  <c:v>8.08</c:v>
                </c:pt>
              </c:numCache>
            </c:numRef>
          </c:val>
          <c:extLst>
            <c:ext xmlns:c16="http://schemas.microsoft.com/office/drawing/2014/chart" uri="{C3380CC4-5D6E-409C-BE32-E72D297353CC}">
              <c16:uniqueId val="{00000000-49FB-498C-BE27-0FA0C19D90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49FB-498C-BE27-0FA0C19D90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C7-4C07-979D-51E73282D0C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6AC7-4C07-979D-51E73282D0C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274.52999999999997</c:v>
                </c:pt>
                <c:pt idx="1">
                  <c:v>565.22</c:v>
                </c:pt>
                <c:pt idx="2">
                  <c:v>464.88</c:v>
                </c:pt>
                <c:pt idx="3">
                  <c:v>623.38</c:v>
                </c:pt>
                <c:pt idx="4">
                  <c:v>498.74</c:v>
                </c:pt>
              </c:numCache>
            </c:numRef>
          </c:val>
          <c:extLst>
            <c:ext xmlns:c16="http://schemas.microsoft.com/office/drawing/2014/chart" uri="{C3380CC4-5D6E-409C-BE32-E72D297353CC}">
              <c16:uniqueId val="{00000000-ED57-4CA0-B19D-C1C8A142EBE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ED57-4CA0-B19D-C1C8A142EBE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25.81</c:v>
                </c:pt>
                <c:pt idx="1">
                  <c:v>22.18</c:v>
                </c:pt>
                <c:pt idx="2">
                  <c:v>18.27</c:v>
                </c:pt>
                <c:pt idx="3">
                  <c:v>14.65</c:v>
                </c:pt>
                <c:pt idx="4">
                  <c:v>10.64</c:v>
                </c:pt>
              </c:numCache>
            </c:numRef>
          </c:val>
          <c:extLst>
            <c:ext xmlns:c16="http://schemas.microsoft.com/office/drawing/2014/chart" uri="{C3380CC4-5D6E-409C-BE32-E72D297353CC}">
              <c16:uniqueId val="{00000000-1C53-43E0-97F1-9A95F9FAF8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1C53-43E0-97F1-9A95F9FAF8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101.55</c:v>
                </c:pt>
                <c:pt idx="1">
                  <c:v>98.3</c:v>
                </c:pt>
                <c:pt idx="2">
                  <c:v>96.93</c:v>
                </c:pt>
                <c:pt idx="3">
                  <c:v>96.5</c:v>
                </c:pt>
                <c:pt idx="4">
                  <c:v>96.56</c:v>
                </c:pt>
              </c:numCache>
            </c:numRef>
          </c:val>
          <c:extLst>
            <c:ext xmlns:c16="http://schemas.microsoft.com/office/drawing/2014/chart" uri="{C3380CC4-5D6E-409C-BE32-E72D297353CC}">
              <c16:uniqueId val="{00000000-E671-4DB9-807C-59EB056B3AD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E671-4DB9-807C-59EB056B3AD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111.53</c:v>
                </c:pt>
                <c:pt idx="1">
                  <c:v>115.21</c:v>
                </c:pt>
                <c:pt idx="2">
                  <c:v>117.21</c:v>
                </c:pt>
                <c:pt idx="3">
                  <c:v>117.4</c:v>
                </c:pt>
                <c:pt idx="4">
                  <c:v>114.97</c:v>
                </c:pt>
              </c:numCache>
            </c:numRef>
          </c:val>
          <c:extLst>
            <c:ext xmlns:c16="http://schemas.microsoft.com/office/drawing/2014/chart" uri="{C3380CC4-5D6E-409C-BE32-E72D297353CC}">
              <c16:uniqueId val="{00000000-F200-4FFC-80BF-FFCEABC26C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F200-4FFC-80BF-FFCEABC26C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40" zoomScale="85" zoomScaleNormal="85" workbookViewId="0">
      <selection activeCell="BI83" sqref="BI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埼玉県　和光市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84161</v>
      </c>
      <c r="AM8" s="61"/>
      <c r="AN8" s="61"/>
      <c r="AO8" s="61"/>
      <c r="AP8" s="61"/>
      <c r="AQ8" s="61"/>
      <c r="AR8" s="61"/>
      <c r="AS8" s="61"/>
      <c r="AT8" s="52">
        <f>データ!$S$6</f>
        <v>11.04</v>
      </c>
      <c r="AU8" s="53"/>
      <c r="AV8" s="53"/>
      <c r="AW8" s="53"/>
      <c r="AX8" s="53"/>
      <c r="AY8" s="53"/>
      <c r="AZ8" s="53"/>
      <c r="BA8" s="53"/>
      <c r="BB8" s="54">
        <f>データ!$T$6</f>
        <v>7623.28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96.52</v>
      </c>
      <c r="J10" s="53"/>
      <c r="K10" s="53"/>
      <c r="L10" s="53"/>
      <c r="M10" s="53"/>
      <c r="N10" s="53"/>
      <c r="O10" s="64"/>
      <c r="P10" s="54">
        <f>データ!$P$6</f>
        <v>100</v>
      </c>
      <c r="Q10" s="54"/>
      <c r="R10" s="54"/>
      <c r="S10" s="54"/>
      <c r="T10" s="54"/>
      <c r="U10" s="54"/>
      <c r="V10" s="54"/>
      <c r="W10" s="61">
        <f>データ!$Q$6</f>
        <v>1830</v>
      </c>
      <c r="X10" s="61"/>
      <c r="Y10" s="61"/>
      <c r="Z10" s="61"/>
      <c r="AA10" s="61"/>
      <c r="AB10" s="61"/>
      <c r="AC10" s="61"/>
      <c r="AD10" s="2"/>
      <c r="AE10" s="2"/>
      <c r="AF10" s="2"/>
      <c r="AG10" s="2"/>
      <c r="AH10" s="4"/>
      <c r="AI10" s="4"/>
      <c r="AJ10" s="4"/>
      <c r="AK10" s="4"/>
      <c r="AL10" s="61">
        <f>データ!$U$6</f>
        <v>83779</v>
      </c>
      <c r="AM10" s="61"/>
      <c r="AN10" s="61"/>
      <c r="AO10" s="61"/>
      <c r="AP10" s="61"/>
      <c r="AQ10" s="61"/>
      <c r="AR10" s="61"/>
      <c r="AS10" s="61"/>
      <c r="AT10" s="52">
        <f>データ!$V$6</f>
        <v>10.4</v>
      </c>
      <c r="AU10" s="53"/>
      <c r="AV10" s="53"/>
      <c r="AW10" s="53"/>
      <c r="AX10" s="53"/>
      <c r="AY10" s="53"/>
      <c r="AZ10" s="53"/>
      <c r="BA10" s="53"/>
      <c r="BB10" s="54">
        <f>データ!$W$6</f>
        <v>8055.67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TILt7MNPTfrFyKAkOecqNKlWiVzjtHtN81ylZqDUelW0vFZ9gNeaVT82+ZWo1qVCg94GfqXOWFAqFnkhVYiNg==" saltValue="29DV55BFQmFf2t4FIoDrq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112291</v>
      </c>
      <c r="D6" s="34">
        <f t="shared" si="3"/>
        <v>46</v>
      </c>
      <c r="E6" s="34">
        <f t="shared" si="3"/>
        <v>1</v>
      </c>
      <c r="F6" s="34">
        <f t="shared" si="3"/>
        <v>0</v>
      </c>
      <c r="G6" s="34">
        <f t="shared" si="3"/>
        <v>1</v>
      </c>
      <c r="H6" s="34" t="str">
        <f t="shared" si="3"/>
        <v>埼玉県　和光市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96.52</v>
      </c>
      <c r="P6" s="35">
        <f t="shared" si="3"/>
        <v>100</v>
      </c>
      <c r="Q6" s="35">
        <f t="shared" si="3"/>
        <v>1830</v>
      </c>
      <c r="R6" s="35">
        <f t="shared" si="3"/>
        <v>84161</v>
      </c>
      <c r="S6" s="35">
        <f t="shared" si="3"/>
        <v>11.04</v>
      </c>
      <c r="T6" s="35">
        <f t="shared" si="3"/>
        <v>7623.28</v>
      </c>
      <c r="U6" s="35">
        <f t="shared" si="3"/>
        <v>83779</v>
      </c>
      <c r="V6" s="35">
        <f t="shared" si="3"/>
        <v>10.4</v>
      </c>
      <c r="W6" s="35">
        <f t="shared" si="3"/>
        <v>8055.67</v>
      </c>
      <c r="X6" s="36">
        <f>IF(X7="",NA(),X7)</f>
        <v>114.98</v>
      </c>
      <c r="Y6" s="36">
        <f t="shared" ref="Y6:AG6" si="4">IF(Y7="",NA(),Y7)</f>
        <v>112.81</v>
      </c>
      <c r="Z6" s="36">
        <f t="shared" si="4"/>
        <v>110.96</v>
      </c>
      <c r="AA6" s="36">
        <f t="shared" si="4"/>
        <v>113.03</v>
      </c>
      <c r="AB6" s="36">
        <f t="shared" si="4"/>
        <v>109.64</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274.52999999999997</v>
      </c>
      <c r="AU6" s="36">
        <f t="shared" ref="AU6:BC6" si="6">IF(AU7="",NA(),AU7)</f>
        <v>565.22</v>
      </c>
      <c r="AV6" s="36">
        <f t="shared" si="6"/>
        <v>464.88</v>
      </c>
      <c r="AW6" s="36">
        <f t="shared" si="6"/>
        <v>623.38</v>
      </c>
      <c r="AX6" s="36">
        <f t="shared" si="6"/>
        <v>498.74</v>
      </c>
      <c r="AY6" s="36">
        <f t="shared" si="6"/>
        <v>357.82</v>
      </c>
      <c r="AZ6" s="36">
        <f t="shared" si="6"/>
        <v>355.5</v>
      </c>
      <c r="BA6" s="36">
        <f t="shared" si="6"/>
        <v>349.83</v>
      </c>
      <c r="BB6" s="36">
        <f t="shared" si="6"/>
        <v>360.86</v>
      </c>
      <c r="BC6" s="36">
        <f t="shared" si="6"/>
        <v>350.79</v>
      </c>
      <c r="BD6" s="35" t="str">
        <f>IF(BD7="","",IF(BD7="-","【-】","【"&amp;SUBSTITUTE(TEXT(BD7,"#,##0.00"),"-","△")&amp;"】"))</f>
        <v>【260.31】</v>
      </c>
      <c r="BE6" s="36">
        <f>IF(BE7="",NA(),BE7)</f>
        <v>25.81</v>
      </c>
      <c r="BF6" s="36">
        <f t="shared" ref="BF6:BN6" si="7">IF(BF7="",NA(),BF7)</f>
        <v>22.18</v>
      </c>
      <c r="BG6" s="36">
        <f t="shared" si="7"/>
        <v>18.27</v>
      </c>
      <c r="BH6" s="36">
        <f t="shared" si="7"/>
        <v>14.65</v>
      </c>
      <c r="BI6" s="36">
        <f t="shared" si="7"/>
        <v>10.64</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101.55</v>
      </c>
      <c r="BQ6" s="36">
        <f t="shared" ref="BQ6:BY6" si="8">IF(BQ7="",NA(),BQ7)</f>
        <v>98.3</v>
      </c>
      <c r="BR6" s="36">
        <f t="shared" si="8"/>
        <v>96.93</v>
      </c>
      <c r="BS6" s="36">
        <f t="shared" si="8"/>
        <v>96.5</v>
      </c>
      <c r="BT6" s="36">
        <f t="shared" si="8"/>
        <v>96.56</v>
      </c>
      <c r="BU6" s="36">
        <f t="shared" si="8"/>
        <v>106.01</v>
      </c>
      <c r="BV6" s="36">
        <f t="shared" si="8"/>
        <v>104.57</v>
      </c>
      <c r="BW6" s="36">
        <f t="shared" si="8"/>
        <v>103.54</v>
      </c>
      <c r="BX6" s="36">
        <f t="shared" si="8"/>
        <v>103.32</v>
      </c>
      <c r="BY6" s="36">
        <f t="shared" si="8"/>
        <v>100.85</v>
      </c>
      <c r="BZ6" s="35" t="str">
        <f>IF(BZ7="","",IF(BZ7="-","【-】","【"&amp;SUBSTITUTE(TEXT(BZ7,"#,##0.00"),"-","△")&amp;"】"))</f>
        <v>【100.05】</v>
      </c>
      <c r="CA6" s="36">
        <f>IF(CA7="",NA(),CA7)</f>
        <v>111.53</v>
      </c>
      <c r="CB6" s="36">
        <f t="shared" ref="CB6:CJ6" si="9">IF(CB7="",NA(),CB7)</f>
        <v>115.21</v>
      </c>
      <c r="CC6" s="36">
        <f t="shared" si="9"/>
        <v>117.21</v>
      </c>
      <c r="CD6" s="36">
        <f t="shared" si="9"/>
        <v>117.4</v>
      </c>
      <c r="CE6" s="36">
        <f t="shared" si="9"/>
        <v>114.97</v>
      </c>
      <c r="CF6" s="36">
        <f t="shared" si="9"/>
        <v>162.24</v>
      </c>
      <c r="CG6" s="36">
        <f t="shared" si="9"/>
        <v>165.47</v>
      </c>
      <c r="CH6" s="36">
        <f t="shared" si="9"/>
        <v>167.46</v>
      </c>
      <c r="CI6" s="36">
        <f t="shared" si="9"/>
        <v>168.56</v>
      </c>
      <c r="CJ6" s="36">
        <f t="shared" si="9"/>
        <v>167.1</v>
      </c>
      <c r="CK6" s="35" t="str">
        <f>IF(CK7="","",IF(CK7="-","【-】","【"&amp;SUBSTITUTE(TEXT(CK7,"#,##0.00"),"-","△")&amp;"】"))</f>
        <v>【166.40】</v>
      </c>
      <c r="CL6" s="36">
        <f>IF(CL7="",NA(),CL7)</f>
        <v>70.239999999999995</v>
      </c>
      <c r="CM6" s="36">
        <f t="shared" ref="CM6:CU6" si="10">IF(CM7="",NA(),CM7)</f>
        <v>70.709999999999994</v>
      </c>
      <c r="CN6" s="36">
        <f t="shared" si="10"/>
        <v>71.61</v>
      </c>
      <c r="CO6" s="36">
        <f t="shared" si="10"/>
        <v>71.489999999999995</v>
      </c>
      <c r="CP6" s="36">
        <f t="shared" si="10"/>
        <v>73</v>
      </c>
      <c r="CQ6" s="36">
        <f t="shared" si="10"/>
        <v>59.11</v>
      </c>
      <c r="CR6" s="36">
        <f t="shared" si="10"/>
        <v>59.74</v>
      </c>
      <c r="CS6" s="36">
        <f t="shared" si="10"/>
        <v>59.46</v>
      </c>
      <c r="CT6" s="36">
        <f t="shared" si="10"/>
        <v>59.51</v>
      </c>
      <c r="CU6" s="36">
        <f t="shared" si="10"/>
        <v>59.91</v>
      </c>
      <c r="CV6" s="35" t="str">
        <f>IF(CV7="","",IF(CV7="-","【-】","【"&amp;SUBSTITUTE(TEXT(CV7,"#,##0.00"),"-","△")&amp;"】"))</f>
        <v>【60.69】</v>
      </c>
      <c r="CW6" s="36">
        <f>IF(CW7="",NA(),CW7)</f>
        <v>98.37</v>
      </c>
      <c r="CX6" s="36">
        <f t="shared" ref="CX6:DF6" si="11">IF(CX7="",NA(),CX7)</f>
        <v>98.18</v>
      </c>
      <c r="CY6" s="36">
        <f t="shared" si="11"/>
        <v>97.96</v>
      </c>
      <c r="CZ6" s="36">
        <f t="shared" si="11"/>
        <v>97.25</v>
      </c>
      <c r="DA6" s="36">
        <f t="shared" si="11"/>
        <v>98.17</v>
      </c>
      <c r="DB6" s="36">
        <f t="shared" si="11"/>
        <v>87.91</v>
      </c>
      <c r="DC6" s="36">
        <f t="shared" si="11"/>
        <v>87.28</v>
      </c>
      <c r="DD6" s="36">
        <f t="shared" si="11"/>
        <v>87.41</v>
      </c>
      <c r="DE6" s="36">
        <f t="shared" si="11"/>
        <v>87.08</v>
      </c>
      <c r="DF6" s="36">
        <f t="shared" si="11"/>
        <v>87.26</v>
      </c>
      <c r="DG6" s="35" t="str">
        <f>IF(DG7="","",IF(DG7="-","【-】","【"&amp;SUBSTITUTE(TEXT(DG7,"#,##0.00"),"-","△")&amp;"】"))</f>
        <v>【89.82】</v>
      </c>
      <c r="DH6" s="36">
        <f>IF(DH7="",NA(),DH7)</f>
        <v>45.18</v>
      </c>
      <c r="DI6" s="36">
        <f t="shared" ref="DI6:DQ6" si="12">IF(DI7="",NA(),DI7)</f>
        <v>46.51</v>
      </c>
      <c r="DJ6" s="36">
        <f t="shared" si="12"/>
        <v>47.78</v>
      </c>
      <c r="DK6" s="36">
        <f t="shared" si="12"/>
        <v>48.35</v>
      </c>
      <c r="DL6" s="36">
        <f t="shared" si="12"/>
        <v>49.54</v>
      </c>
      <c r="DM6" s="36">
        <f t="shared" si="12"/>
        <v>46.88</v>
      </c>
      <c r="DN6" s="36">
        <f t="shared" si="12"/>
        <v>46.94</v>
      </c>
      <c r="DO6" s="36">
        <f t="shared" si="12"/>
        <v>47.62</v>
      </c>
      <c r="DP6" s="36">
        <f t="shared" si="12"/>
        <v>48.55</v>
      </c>
      <c r="DQ6" s="36">
        <f t="shared" si="12"/>
        <v>49.2</v>
      </c>
      <c r="DR6" s="35" t="str">
        <f>IF(DR7="","",IF(DR7="-","【-】","【"&amp;SUBSTITUTE(TEXT(DR7,"#,##0.00"),"-","△")&amp;"】"))</f>
        <v>【50.19】</v>
      </c>
      <c r="DS6" s="36">
        <f>IF(DS7="",NA(),DS7)</f>
        <v>4.4000000000000004</v>
      </c>
      <c r="DT6" s="36">
        <f t="shared" ref="DT6:EB6" si="13">IF(DT7="",NA(),DT7)</f>
        <v>1.52</v>
      </c>
      <c r="DU6" s="36">
        <f t="shared" si="13"/>
        <v>5.18</v>
      </c>
      <c r="DV6" s="36">
        <f t="shared" si="13"/>
        <v>6.7</v>
      </c>
      <c r="DW6" s="36">
        <f t="shared" si="13"/>
        <v>8.08</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1.44</v>
      </c>
      <c r="EE6" s="36">
        <f t="shared" ref="EE6:EM6" si="14">IF(EE7="",NA(),EE7)</f>
        <v>1.18</v>
      </c>
      <c r="EF6" s="36">
        <f t="shared" si="14"/>
        <v>0.9</v>
      </c>
      <c r="EG6" s="36">
        <f t="shared" si="14"/>
        <v>0.64</v>
      </c>
      <c r="EH6" s="36">
        <f t="shared" si="14"/>
        <v>0.85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112291</v>
      </c>
      <c r="D7" s="38">
        <v>46</v>
      </c>
      <c r="E7" s="38">
        <v>1</v>
      </c>
      <c r="F7" s="38">
        <v>0</v>
      </c>
      <c r="G7" s="38">
        <v>1</v>
      </c>
      <c r="H7" s="38" t="s">
        <v>92</v>
      </c>
      <c r="I7" s="38" t="s">
        <v>93</v>
      </c>
      <c r="J7" s="38" t="s">
        <v>94</v>
      </c>
      <c r="K7" s="38" t="s">
        <v>95</v>
      </c>
      <c r="L7" s="38" t="s">
        <v>96</v>
      </c>
      <c r="M7" s="38" t="s">
        <v>97</v>
      </c>
      <c r="N7" s="39" t="s">
        <v>98</v>
      </c>
      <c r="O7" s="39">
        <v>96.52</v>
      </c>
      <c r="P7" s="39">
        <v>100</v>
      </c>
      <c r="Q7" s="39">
        <v>1830</v>
      </c>
      <c r="R7" s="39">
        <v>84161</v>
      </c>
      <c r="S7" s="39">
        <v>11.04</v>
      </c>
      <c r="T7" s="39">
        <v>7623.28</v>
      </c>
      <c r="U7" s="39">
        <v>83779</v>
      </c>
      <c r="V7" s="39">
        <v>10.4</v>
      </c>
      <c r="W7" s="39">
        <v>8055.67</v>
      </c>
      <c r="X7" s="39">
        <v>114.98</v>
      </c>
      <c r="Y7" s="39">
        <v>112.81</v>
      </c>
      <c r="Z7" s="39">
        <v>110.96</v>
      </c>
      <c r="AA7" s="39">
        <v>113.03</v>
      </c>
      <c r="AB7" s="39">
        <v>109.64</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274.52999999999997</v>
      </c>
      <c r="AU7" s="39">
        <v>565.22</v>
      </c>
      <c r="AV7" s="39">
        <v>464.88</v>
      </c>
      <c r="AW7" s="39">
        <v>623.38</v>
      </c>
      <c r="AX7" s="39">
        <v>498.74</v>
      </c>
      <c r="AY7" s="39">
        <v>357.82</v>
      </c>
      <c r="AZ7" s="39">
        <v>355.5</v>
      </c>
      <c r="BA7" s="39">
        <v>349.83</v>
      </c>
      <c r="BB7" s="39">
        <v>360.86</v>
      </c>
      <c r="BC7" s="39">
        <v>350.79</v>
      </c>
      <c r="BD7" s="39">
        <v>260.31</v>
      </c>
      <c r="BE7" s="39">
        <v>25.81</v>
      </c>
      <c r="BF7" s="39">
        <v>22.18</v>
      </c>
      <c r="BG7" s="39">
        <v>18.27</v>
      </c>
      <c r="BH7" s="39">
        <v>14.65</v>
      </c>
      <c r="BI7" s="39">
        <v>10.64</v>
      </c>
      <c r="BJ7" s="39">
        <v>307.45999999999998</v>
      </c>
      <c r="BK7" s="39">
        <v>312.58</v>
      </c>
      <c r="BL7" s="39">
        <v>314.87</v>
      </c>
      <c r="BM7" s="39">
        <v>309.27999999999997</v>
      </c>
      <c r="BN7" s="39">
        <v>322.92</v>
      </c>
      <c r="BO7" s="39">
        <v>275.67</v>
      </c>
      <c r="BP7" s="39">
        <v>101.55</v>
      </c>
      <c r="BQ7" s="39">
        <v>98.3</v>
      </c>
      <c r="BR7" s="39">
        <v>96.93</v>
      </c>
      <c r="BS7" s="39">
        <v>96.5</v>
      </c>
      <c r="BT7" s="39">
        <v>96.56</v>
      </c>
      <c r="BU7" s="39">
        <v>106.01</v>
      </c>
      <c r="BV7" s="39">
        <v>104.57</v>
      </c>
      <c r="BW7" s="39">
        <v>103.54</v>
      </c>
      <c r="BX7" s="39">
        <v>103.32</v>
      </c>
      <c r="BY7" s="39">
        <v>100.85</v>
      </c>
      <c r="BZ7" s="39">
        <v>100.05</v>
      </c>
      <c r="CA7" s="39">
        <v>111.53</v>
      </c>
      <c r="CB7" s="39">
        <v>115.21</v>
      </c>
      <c r="CC7" s="39">
        <v>117.21</v>
      </c>
      <c r="CD7" s="39">
        <v>117.4</v>
      </c>
      <c r="CE7" s="39">
        <v>114.97</v>
      </c>
      <c r="CF7" s="39">
        <v>162.24</v>
      </c>
      <c r="CG7" s="39">
        <v>165.47</v>
      </c>
      <c r="CH7" s="39">
        <v>167.46</v>
      </c>
      <c r="CI7" s="39">
        <v>168.56</v>
      </c>
      <c r="CJ7" s="39">
        <v>167.1</v>
      </c>
      <c r="CK7" s="39">
        <v>166.4</v>
      </c>
      <c r="CL7" s="39">
        <v>70.239999999999995</v>
      </c>
      <c r="CM7" s="39">
        <v>70.709999999999994</v>
      </c>
      <c r="CN7" s="39">
        <v>71.61</v>
      </c>
      <c r="CO7" s="39">
        <v>71.489999999999995</v>
      </c>
      <c r="CP7" s="39">
        <v>73</v>
      </c>
      <c r="CQ7" s="39">
        <v>59.11</v>
      </c>
      <c r="CR7" s="39">
        <v>59.74</v>
      </c>
      <c r="CS7" s="39">
        <v>59.46</v>
      </c>
      <c r="CT7" s="39">
        <v>59.51</v>
      </c>
      <c r="CU7" s="39">
        <v>59.91</v>
      </c>
      <c r="CV7" s="39">
        <v>60.69</v>
      </c>
      <c r="CW7" s="39">
        <v>98.37</v>
      </c>
      <c r="CX7" s="39">
        <v>98.18</v>
      </c>
      <c r="CY7" s="39">
        <v>97.96</v>
      </c>
      <c r="CZ7" s="39">
        <v>97.25</v>
      </c>
      <c r="DA7" s="39">
        <v>98.17</v>
      </c>
      <c r="DB7" s="39">
        <v>87.91</v>
      </c>
      <c r="DC7" s="39">
        <v>87.28</v>
      </c>
      <c r="DD7" s="39">
        <v>87.41</v>
      </c>
      <c r="DE7" s="39">
        <v>87.08</v>
      </c>
      <c r="DF7" s="39">
        <v>87.26</v>
      </c>
      <c r="DG7" s="39">
        <v>89.82</v>
      </c>
      <c r="DH7" s="39">
        <v>45.18</v>
      </c>
      <c r="DI7" s="39">
        <v>46.51</v>
      </c>
      <c r="DJ7" s="39">
        <v>47.78</v>
      </c>
      <c r="DK7" s="39">
        <v>48.35</v>
      </c>
      <c r="DL7" s="39">
        <v>49.54</v>
      </c>
      <c r="DM7" s="39">
        <v>46.88</v>
      </c>
      <c r="DN7" s="39">
        <v>46.94</v>
      </c>
      <c r="DO7" s="39">
        <v>47.62</v>
      </c>
      <c r="DP7" s="39">
        <v>48.55</v>
      </c>
      <c r="DQ7" s="39">
        <v>49.2</v>
      </c>
      <c r="DR7" s="39">
        <v>50.19</v>
      </c>
      <c r="DS7" s="39">
        <v>4.4000000000000004</v>
      </c>
      <c r="DT7" s="39">
        <v>1.52</v>
      </c>
      <c r="DU7" s="39">
        <v>5.18</v>
      </c>
      <c r="DV7" s="39">
        <v>6.7</v>
      </c>
      <c r="DW7" s="39">
        <v>8.08</v>
      </c>
      <c r="DX7" s="39">
        <v>13.39</v>
      </c>
      <c r="DY7" s="39">
        <v>14.48</v>
      </c>
      <c r="DZ7" s="39">
        <v>16.27</v>
      </c>
      <c r="EA7" s="39">
        <v>17.11</v>
      </c>
      <c r="EB7" s="39">
        <v>18.329999999999998</v>
      </c>
      <c r="EC7" s="39">
        <v>20.63</v>
      </c>
      <c r="ED7" s="39">
        <v>1.44</v>
      </c>
      <c r="EE7" s="39">
        <v>1.18</v>
      </c>
      <c r="EF7" s="39">
        <v>0.9</v>
      </c>
      <c r="EG7" s="39">
        <v>0.64</v>
      </c>
      <c r="EH7" s="39">
        <v>0.85</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力石　友美</cp:lastModifiedBy>
  <cp:lastPrinted>2022-02-01T22:44:41Z</cp:lastPrinted>
  <dcterms:created xsi:type="dcterms:W3CDTF">2021-12-03T06:46:31Z</dcterms:created>
  <dcterms:modified xsi:type="dcterms:W3CDTF">2022-02-02T01:02:58Z</dcterms:modified>
  <cp:category/>
</cp:coreProperties>
</file>