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01sv-18\08 上下水道部\企業経営課\011 各種照会回答1\02 県\04平成３１年度\20200116【市町村課】公営企業に係る経営比較分析表の分析\水道事業\回答\"/>
    </mc:Choice>
  </mc:AlternateContent>
  <workbookProtection workbookAlgorithmName="SHA-512" workbookHashValue="Hxn4GOY86x1K+7ynv66psGk5nVHiNqKrP5+wyCkbMznrf06wpzZL7MLSGI9os2R39rjhs4R7it0IswdQT0T/Lg==" workbookSaltValue="7y6fQzzku6ZeMMW9wER/lQ==" workbookSpinCount="100000" lockStructure="1"/>
  <bookViews>
    <workbookView xWindow="-120" yWindow="-120" windowWidth="29040" windowHeight="158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T10" i="4"/>
  <c r="AL10" i="4"/>
  <c r="W10" i="4"/>
  <c r="I10"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<sst xmlns="http://schemas.openxmlformats.org/spreadsheetml/2006/main" count="220" uniqueCount="107">
  <si>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</si>
  <si>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</si>
  <si>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</si>
  <si>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</si>
  <si>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</si>
  <si>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</si>
  <si>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</si>
  <si>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</si>
  <si>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</si>
  <si>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</si>
  <si>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</si>
  <si>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</si>
  <si>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</si>
  <si>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</si>
  <si>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</si>
  <si>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</si>
  <si>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</si>
  <si>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</si>
  <si>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</si>
  <si>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</si>
  <si>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</si>
  <si>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</si>
  <si>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</si>
  <si>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</si>
  <si>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</si>
  <si>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</si>
  <si>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</si>
  <si>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</si>
  <si>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</si>
  <si>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</si>
  <si>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</si>
  <si>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</si>
  <si>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</si>
  <si>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</si>
  <si>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</si>
  <si>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</si>
  <si>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</si>
  <si>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</si>
  <si>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</si>
  <si>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</si>
  <si>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</si>
  <si>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</si>
  <si>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</si>
  <si>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</si>
  <si>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</si>
  <si>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</si>
  <si>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</si>
  <si>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</si>
  <si>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</si>
  <si>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</si>
  <si>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</si>
  <si>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</si>
  <si>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</si>
  <si>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</si>
  <si>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</si>
  <si>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</si>
  <si>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</si>
  <si>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</si>
  <si>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</si>
  <si>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</si>
  <si>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</si>
  <si>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</si>
  <si>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</si>
  <si>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</si>
  <si>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</si>
  <si>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</si>
  <si>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</si>
  <si>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</si>
  <si>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</si>
  <si>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</si>
  <si>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</si>
  <si>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</si>
  <si>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</si>
  <si>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</si>
  <si>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</si>
  <si>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</si>
  <si>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</si>
  <si>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</si>
  <si>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</si>
  <si>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</si>
  <si>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</si>
  <si>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</si>
  <si>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</si>
  <si>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</si>
  <si>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</si>
  <si>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</si>
  <si>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</si>
  <si>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</si>
  <si>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</si>
  <si>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</si>
  <si>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</si>
  <si>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</si>
  <si>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和光市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</si>
  <si>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</si>
  <si>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</si>
  <si>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</si>
  <si>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</si>
  <si>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</si>
  <si>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</si>
  <si>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</si>
  <si>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</si>
  <si>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</si>
  <si>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</si>
  <si>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</si>
  <si>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類似団体及び全国平均値をわずかに下回る水準である。直近の指標は減少傾向にあり、収益が減少してきている状況。ただし、100％を超えていることから、収益で費用を賄えていることを示している。以上より、当市の経営状況は健全であるといえるが、少しずつ厳しい見通しになっている。
②0.00%であり、欠損金は発生していない。当市の経営状況は健全であるといえる。
③100％を大幅に超えていることから、短期債務に対する十分な支払能力を有しているといえる。ただし、資金の効率的運用の観点からは、流動比率は単純に高ければ良いというわけではなく、適正な水準の確保が重要となる。
④類似団体及び全国平均値を大幅に下回っており、経営に及ぼす影響は少ないといえる。しかし、世代間負担の公平性の観点からは、単純に低ければ良いというわけではないので、バランスの良い資金計画を検討する必要がある。
⑤100%を下回っているため、給水費用を給水収益で賄えておらず、それ以外の収入で賄っていることを示している。水道事業の持続と基盤強化を見据えた、適正な料金水準を検討する必要がある。
⑥類似団体及び全国平均値を下回り、他団体に比べて有収水量1m</t>
    </r>
    <r>
      <rPr>
        <vertAlign val="superscript"/>
        <sz val="10.5"/>
        <color theme="1"/>
        <rFont val="ＭＳ ゴシック"/>
        <family val="3"/>
        <charset val="128"/>
      </rPr>
      <t>3</t>
    </r>
    <r>
      <rPr>
        <sz val="10.5"/>
        <color theme="1"/>
        <rFont val="ＭＳ ゴシック"/>
        <family val="3"/>
        <charset val="128"/>
      </rPr>
      <t>あたりの費用が低いものといえる。
⑦類似団体及び全国平均値を上回り、効率的に施設を利用できている状況である。
⑧類似団体及び全国平均値を上回り、高水準にあるといえる。この水準を維持していくことが重要である。</t>
    </r>
    <rPh sb="1" eb="3">
      <t>ルイジ</t>
    </rPh>
    <rPh sb="3" eb="5">
      <t>ダンタイ</t>
    </rPh>
    <rPh sb="98" eb="99">
      <t>トウ</t>
    </rPh>
    <rPh sb="157" eb="158">
      <t>トウ</t>
    </rPh>
    <rPh sb="281" eb="283">
      <t>ルイジ</t>
    </rPh>
    <rPh sb="283" eb="285">
      <t>ダンタイ</t>
    </rPh>
    <rPh sb="476" eb="478">
      <t>ルイジ</t>
    </rPh>
    <rPh sb="478" eb="480">
      <t>ダンタイ</t>
    </rPh>
    <rPh sb="524" eb="526">
      <t>ルイジ</t>
    </rPh>
    <rPh sb="526" eb="528">
      <t>ダンタイ</t>
    </rPh>
    <rPh sb="562" eb="564">
      <t>ルイジ</t>
    </rPh>
    <rPh sb="564" eb="566">
      <t>ダンタイ</t>
    </rPh>
    <phoneticPr fontId="4"/>
  </si>
  <si>
    <t>①類似団体及び全国平均値と同程度の水準。ただし、直近の指標は上昇傾向にあり、資産の老朽化が進みつつある状況である。アセットマネジメントによる長期の更新需要の把握と、財源確保策を検討する必要がある。
②類似団体及び全国平均値を大幅に下回っており、現状では管路の老朽化が進んでいないといえる。
③類似団体及び全国平均値を上回っている。しかし、当該数値の更新ペースだと、すべての管路を更新するには100年以上かかることになり、将来的な管路の老朽化に対応するのは難しい状況である。</t>
    <rPh sb="1" eb="3">
      <t>ルイジ</t>
    </rPh>
    <rPh sb="3" eb="5">
      <t>ダンタイ</t>
    </rPh>
    <rPh sb="100" eb="102">
      <t>ルイジ</t>
    </rPh>
    <rPh sb="102" eb="104">
      <t>ダンタイ</t>
    </rPh>
    <rPh sb="144" eb="145">
      <t>ルイ</t>
    </rPh>
    <rPh sb="145" eb="146">
      <t>ダン</t>
    </rPh>
    <rPh sb="146" eb="148">
      <t>ルイジ</t>
    </rPh>
    <rPh sb="148" eb="150">
      <t>ダンタイ</t>
    </rPh>
    <phoneticPr fontId="4"/>
  </si>
  <si>
    <t>当市は現状において健全な経営状況を維持しているといえる。しかし、経営収支比率や料金回収率が低下傾向を示していることから、経営状況の見通しは厳しいものといえる。
さらに、有形固定資産減価償却率及び管路経年化率から施設や設備などの資産の経年化・老朽化が進行していることがわかるため、今後はそれらに対する更新投資の増加が必要になると考えられる。
健全経営の継続と資産の健全度の維持のためには、令和元年度に策定している水道事業経営戦略の投資・財政計画に基づき、計画的に事業を推進し、経営基盤の強化を図っていく方針である。</t>
    <rPh sb="0" eb="2">
      <t>トウシ</t>
    </rPh>
    <rPh sb="3" eb="5">
      <t>ゲンジョウ</t>
    </rPh>
    <rPh sb="9" eb="11">
      <t>ケンゼン</t>
    </rPh>
    <rPh sb="12" eb="14">
      <t>ケイエイ</t>
    </rPh>
    <rPh sb="14" eb="16">
      <t>ジョウキョウ</t>
    </rPh>
    <rPh sb="17" eb="19">
      <t>イジ</t>
    </rPh>
    <rPh sb="32" eb="34">
      <t>ケイエイ</t>
    </rPh>
    <rPh sb="34" eb="36">
      <t>シュウシ</t>
    </rPh>
    <rPh sb="36" eb="38">
      <t>ヒリツ</t>
    </rPh>
    <rPh sb="39" eb="41">
      <t>リョウキン</t>
    </rPh>
    <rPh sb="41" eb="43">
      <t>カイシュウ</t>
    </rPh>
    <rPh sb="43" eb="44">
      <t>リツ</t>
    </rPh>
    <rPh sb="45" eb="47">
      <t>テイカ</t>
    </rPh>
    <rPh sb="47" eb="49">
      <t>ケイコウ</t>
    </rPh>
    <rPh sb="50" eb="51">
      <t>シメ</t>
    </rPh>
    <rPh sb="60" eb="62">
      <t>ケイエイ</t>
    </rPh>
    <rPh sb="62" eb="64">
      <t>ジョウキョウ</t>
    </rPh>
    <rPh sb="65" eb="67">
      <t>ミトオ</t>
    </rPh>
    <rPh sb="69" eb="70">
      <t>キビ</t>
    </rPh>
    <rPh sb="84" eb="86">
      <t>ユウケイ</t>
    </rPh>
    <rPh sb="86" eb="88">
      <t>コテイ</t>
    </rPh>
    <rPh sb="88" eb="90">
      <t>シサン</t>
    </rPh>
    <rPh sb="90" eb="92">
      <t>ゲンカ</t>
    </rPh>
    <rPh sb="92" eb="94">
      <t>ショウキャク</t>
    </rPh>
    <rPh sb="94" eb="95">
      <t>リツ</t>
    </rPh>
    <rPh sb="95" eb="96">
      <t>オヨ</t>
    </rPh>
    <rPh sb="97" eb="99">
      <t>カンロ</t>
    </rPh>
    <rPh sb="99" eb="102">
      <t>ケイネンカ</t>
    </rPh>
    <rPh sb="102" eb="103">
      <t>リツ</t>
    </rPh>
    <rPh sb="105" eb="107">
      <t>シセツ</t>
    </rPh>
    <rPh sb="108" eb="110">
      <t>セツビ</t>
    </rPh>
    <rPh sb="113" eb="115">
      <t>シサン</t>
    </rPh>
    <rPh sb="116" eb="119">
      <t>ケイネンカ</t>
    </rPh>
    <rPh sb="120" eb="123">
      <t>ロウキュウカ</t>
    </rPh>
    <rPh sb="124" eb="126">
      <t>シンコウ</t>
    </rPh>
    <rPh sb="139" eb="141">
      <t>コンゴ</t>
    </rPh>
    <rPh sb="146" eb="147">
      <t>タイ</t>
    </rPh>
    <rPh sb="149" eb="151">
      <t>コウシン</t>
    </rPh>
    <rPh sb="151" eb="153">
      <t>トウシ</t>
    </rPh>
    <rPh sb="154" eb="156">
      <t>ゾウカ</t>
    </rPh>
    <rPh sb="157" eb="159">
      <t>ヒツヨウ</t>
    </rPh>
    <rPh sb="163" eb="164">
      <t>カンガ</t>
    </rPh>
    <rPh sb="170" eb="172">
      <t>ケンゼン</t>
    </rPh>
    <rPh sb="172" eb="174">
      <t>ケイエイ</t>
    </rPh>
    <rPh sb="175" eb="177">
      <t>ケイゾク</t>
    </rPh>
    <rPh sb="178" eb="180">
      <t>シサン</t>
    </rPh>
    <rPh sb="181" eb="183">
      <t>ケンゼン</t>
    </rPh>
    <rPh sb="183" eb="184">
      <t>ド</t>
    </rPh>
    <rPh sb="185" eb="187">
      <t>イジ</t>
    </rPh>
    <rPh sb="193" eb="195">
      <t>レイワ</t>
    </rPh>
    <rPh sb="195" eb="198">
      <t>ガンネンド</t>
    </rPh>
    <rPh sb="199" eb="201">
      <t>サクテイ</t>
    </rPh>
    <rPh sb="205" eb="207">
      <t>スイドウ</t>
    </rPh>
    <rPh sb="207" eb="209">
      <t>ジギョウ</t>
    </rPh>
    <rPh sb="209" eb="211">
      <t>ケイエイ</t>
    </rPh>
    <rPh sb="211" eb="213">
      <t>センリャク</t>
    </rPh>
    <rPh sb="214" eb="216">
      <t>トウシ</t>
    </rPh>
    <rPh sb="217" eb="219">
      <t>ザイセイ</t>
    </rPh>
    <rPh sb="219" eb="221">
      <t>ケイカク</t>
    </rPh>
    <rPh sb="222" eb="223">
      <t>モト</t>
    </rPh>
    <rPh sb="226" eb="229">
      <t>ケイカクテキ</t>
    </rPh>
    <rPh sb="230" eb="232">
      <t>ジギョウ</t>
    </rPh>
    <rPh sb="233" eb="235">
      <t>スイシン</t>
    </rPh>
    <rPh sb="237" eb="239">
      <t>ケイエイ</t>
    </rPh>
    <rPh sb="239" eb="241">
      <t>キバン</t>
    </rPh>
    <rPh sb="242" eb="244">
      <t>キョウカ</t>
    </rPh>
    <rPh sb="245" eb="24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</si>
</sst>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vertAlign val="superscrip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1.44</c:v>
                </c:pt>
                <c:pt idx="1">
                  <c:v>3.13</c:v>
                </c:pt>
                <c:pt idx="2">
                  <c:v>1.44</c:v>
                </c:pt>
                <c:pt idx="3">
                  <c:v>1.18</c:v>
                </c:pt>
                <c:pt idx="4">
                  <c:v>0.9</c:v>
                </c:pt>
              </c:numCache>
            </c:numRef>
          </c:val>
          <c:extLst>
            <c:ext xmlns:c16="http://schemas.microsoft.com/office/drawing/2014/chart" uri="{C3380CC4-5D6E-409C-BE32-E72D297353CC}">
              <c16:uniqueId val="{00000000-EAD1-4549-8B72-15608014FF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EAD1-4549-8B72-15608014FF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70.39</c:v>
                </c:pt>
                <c:pt idx="1">
                  <c:v>70.88</c:v>
                </c:pt>
                <c:pt idx="2">
                  <c:v>70.239999999999995</c:v>
                </c:pt>
                <c:pt idx="3">
                  <c:v>70.709999999999994</c:v>
                </c:pt>
                <c:pt idx="4">
                  <c:v>71.61</c:v>
                </c:pt>
              </c:numCache>
            </c:numRef>
          </c:val>
          <c:extLst>
            <c:ext xmlns:c16="http://schemas.microsoft.com/office/drawing/2014/chart" uri="{C3380CC4-5D6E-409C-BE32-E72D297353CC}">
              <c16:uniqueId val="{00000000-7807-4D49-A0B7-5BA38B93C2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7807-4D49-A0B7-5BA38B93C2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96.53</c:v>
                </c:pt>
                <c:pt idx="1">
                  <c:v>96.8</c:v>
                </c:pt>
                <c:pt idx="2">
                  <c:v>98.37</c:v>
                </c:pt>
                <c:pt idx="3">
                  <c:v>98.18</c:v>
                </c:pt>
                <c:pt idx="4">
                  <c:v>97.96</c:v>
                </c:pt>
              </c:numCache>
            </c:numRef>
          </c:val>
          <c:extLst>
            <c:ext xmlns:c16="http://schemas.microsoft.com/office/drawing/2014/chart" uri="{C3380CC4-5D6E-409C-BE32-E72D297353CC}">
              <c16:uniqueId val="{00000000-58C0-4443-94BF-DE7CC859EFC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58C0-4443-94BF-DE7CC859EFC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110.44</c:v>
                </c:pt>
                <c:pt idx="1">
                  <c:v>111.33</c:v>
                </c:pt>
                <c:pt idx="2">
                  <c:v>114.98</c:v>
                </c:pt>
                <c:pt idx="3">
                  <c:v>112.81</c:v>
                </c:pt>
                <c:pt idx="4">
                  <c:v>110.96</c:v>
                </c:pt>
              </c:numCache>
            </c:numRef>
          </c:val>
          <c:extLst>
            <c:ext xmlns:c16="http://schemas.microsoft.com/office/drawing/2014/chart" uri="{C3380CC4-5D6E-409C-BE32-E72D297353CC}">
              <c16:uniqueId val="{00000000-8446-40E9-A76F-37CF469E0E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8446-40E9-A76F-37CF469E0E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44.97</c:v>
                </c:pt>
                <c:pt idx="1">
                  <c:v>46.43</c:v>
                </c:pt>
                <c:pt idx="2">
                  <c:v>45.18</c:v>
                </c:pt>
                <c:pt idx="3">
                  <c:v>46.51</c:v>
                </c:pt>
                <c:pt idx="4">
                  <c:v>47.78</c:v>
                </c:pt>
              </c:numCache>
            </c:numRef>
          </c:val>
          <c:extLst>
            <c:ext xmlns:c16="http://schemas.microsoft.com/office/drawing/2014/chart" uri="{C3380CC4-5D6E-409C-BE32-E72D297353CC}">
              <c16:uniqueId val="{00000000-055C-4371-99FE-D1DE8B0CAC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055C-4371-99FE-D1DE8B0CAC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4.72</c:v>
                </c:pt>
                <c:pt idx="1">
                  <c:v>4.01</c:v>
                </c:pt>
                <c:pt idx="2">
                  <c:v>4.4000000000000004</c:v>
                </c:pt>
                <c:pt idx="3">
                  <c:v>1.52</c:v>
                </c:pt>
                <c:pt idx="4">
                  <c:v>5.18</c:v>
                </c:pt>
              </c:numCache>
            </c:numRef>
          </c:val>
          <c:extLst>
            <c:ext xmlns:c16="http://schemas.microsoft.com/office/drawing/2014/chart" uri="{C3380CC4-5D6E-409C-BE32-E72D297353CC}">
              <c16:uniqueId val="{00000000-5C9F-4CAA-8373-601B36568C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5C9F-4CAA-8373-601B36568C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21-4A67-9313-841105697E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4D21-4A67-9313-841105697E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970.38</c:v>
                </c:pt>
                <c:pt idx="1">
                  <c:v>534.71</c:v>
                </c:pt>
                <c:pt idx="2">
                  <c:v>274.52999999999997</c:v>
                </c:pt>
                <c:pt idx="3">
                  <c:v>565.22</c:v>
                </c:pt>
                <c:pt idx="4">
                  <c:v>464.88</c:v>
                </c:pt>
              </c:numCache>
            </c:numRef>
          </c:val>
          <c:extLst>
            <c:ext xmlns:c16="http://schemas.microsoft.com/office/drawing/2014/chart" uri="{C3380CC4-5D6E-409C-BE32-E72D297353CC}">
              <c16:uniqueId val="{00000000-85D6-434C-B721-CED16A092F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85D6-434C-B721-CED16A092F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33.049999999999997</c:v>
                </c:pt>
                <c:pt idx="1">
                  <c:v>29.34</c:v>
                </c:pt>
                <c:pt idx="2">
                  <c:v>25.81</c:v>
                </c:pt>
                <c:pt idx="3">
                  <c:v>22.18</c:v>
                </c:pt>
                <c:pt idx="4">
                  <c:v>18.27</c:v>
                </c:pt>
              </c:numCache>
            </c:numRef>
          </c:val>
          <c:extLst>
            <c:ext xmlns:c16="http://schemas.microsoft.com/office/drawing/2014/chart" uri="{C3380CC4-5D6E-409C-BE32-E72D297353CC}">
              <c16:uniqueId val="{00000000-B848-4315-9643-F7F96B44F3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B848-4315-9643-F7F96B44F3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101.12</c:v>
                </c:pt>
                <c:pt idx="1">
                  <c:v>98.7</c:v>
                </c:pt>
                <c:pt idx="2">
                  <c:v>101.55</c:v>
                </c:pt>
                <c:pt idx="3">
                  <c:v>98.3</c:v>
                </c:pt>
                <c:pt idx="4">
                  <c:v>96.93</c:v>
                </c:pt>
              </c:numCache>
            </c:numRef>
          </c:val>
          <c:extLst>
            <c:ext xmlns:c16="http://schemas.microsoft.com/office/drawing/2014/chart" uri="{C3380CC4-5D6E-409C-BE32-E72D297353CC}">
              <c16:uniqueId val="{00000000-4F2E-47C0-9198-48ED3D2377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4F2E-47C0-9198-48ED3D2377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111.9</c:v>
                </c:pt>
                <c:pt idx="1">
                  <c:v>114.68</c:v>
                </c:pt>
                <c:pt idx="2">
                  <c:v>111.53</c:v>
                </c:pt>
                <c:pt idx="3">
                  <c:v>115.21</c:v>
                </c:pt>
                <c:pt idx="4">
                  <c:v>117.21</c:v>
                </c:pt>
              </c:numCache>
            </c:numRef>
          </c:val>
          <c:extLst>
            <c:ext xmlns:c16="http://schemas.microsoft.com/office/drawing/2014/chart" uri="{C3380CC4-5D6E-409C-BE32-E72D297353CC}">
              <c16:uniqueId val="{00000000-CD60-42FB-9B4B-5983DF9DEF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CD60-42FB-9B4B-5983DF9DEF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0" zoomScaleNormal="50"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埼玉県　和光市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A4</v>
      </c>
      <c r="X8" s="85"/>
      <c r="Y8" s="85"/>
      <c r="Z8" s="85"/>
      <c r="AA8" s="85"/>
      <c r="AB8" s="85"/>
      <c r="AC8" s="85"/>
      <c r="AD8" s="85" t="str">
        <f>データ!$M$6</f>
        <v>非設置</v>
      </c>
      <c r="AE8" s="85"/>
      <c r="AF8" s="85"/>
      <c r="AG8" s="85"/>
      <c r="AH8" s="85"/>
      <c r="AI8" s="85"/>
      <c r="AJ8" s="85"/>
      <c r="AK8" s="4"/>
      <c r="AL8" s="73">
        <f>データ!$R$6</f>
        <v>82785</v>
      </c>
      <c r="AM8" s="73"/>
      <c r="AN8" s="73"/>
      <c r="AO8" s="73"/>
      <c r="AP8" s="73"/>
      <c r="AQ8" s="73"/>
      <c r="AR8" s="73"/>
      <c r="AS8" s="73"/>
      <c r="AT8" s="69">
        <f>データ!$S$6</f>
        <v>11.04</v>
      </c>
      <c r="AU8" s="70"/>
      <c r="AV8" s="70"/>
      <c r="AW8" s="70"/>
      <c r="AX8" s="70"/>
      <c r="AY8" s="70"/>
      <c r="AZ8" s="70"/>
      <c r="BA8" s="70"/>
      <c r="BB8" s="72">
        <f>データ!$T$6</f>
        <v>7498.64</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95.26</v>
      </c>
      <c r="J10" s="70"/>
      <c r="K10" s="70"/>
      <c r="L10" s="70"/>
      <c r="M10" s="70"/>
      <c r="N10" s="70"/>
      <c r="O10" s="71"/>
      <c r="P10" s="72">
        <f>データ!$P$6</f>
        <v>100</v>
      </c>
      <c r="Q10" s="72"/>
      <c r="R10" s="72"/>
      <c r="S10" s="72"/>
      <c r="T10" s="72"/>
      <c r="U10" s="72"/>
      <c r="V10" s="72"/>
      <c r="W10" s="73">
        <f>データ!$Q$6</f>
        <v>1797</v>
      </c>
      <c r="X10" s="73"/>
      <c r="Y10" s="73"/>
      <c r="Z10" s="73"/>
      <c r="AA10" s="73"/>
      <c r="AB10" s="73"/>
      <c r="AC10" s="73"/>
      <c r="AD10" s="2"/>
      <c r="AE10" s="2"/>
      <c r="AF10" s="2"/>
      <c r="AG10" s="2"/>
      <c r="AH10" s="4"/>
      <c r="AI10" s="4"/>
      <c r="AJ10" s="4"/>
      <c r="AK10" s="4"/>
      <c r="AL10" s="73">
        <f>データ!$U$6</f>
        <v>82874</v>
      </c>
      <c r="AM10" s="73"/>
      <c r="AN10" s="73"/>
      <c r="AO10" s="73"/>
      <c r="AP10" s="73"/>
      <c r="AQ10" s="73"/>
      <c r="AR10" s="73"/>
      <c r="AS10" s="73"/>
      <c r="AT10" s="69">
        <f>データ!$V$6</f>
        <v>10.4</v>
      </c>
      <c r="AU10" s="70"/>
      <c r="AV10" s="70"/>
      <c r="AW10" s="70"/>
      <c r="AX10" s="70"/>
      <c r="AY10" s="70"/>
      <c r="AZ10" s="70"/>
      <c r="BA10" s="70"/>
      <c r="BB10" s="72">
        <f>データ!$W$6</f>
        <v>7968.65</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104</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cMj9V9s/R75LQ7C4YwMIndIKYqOUOt7L19wTNJtnbkTJXDMPD1GqCX7AXZ+IkZRigGwmLVr/yEhfZIUJcgjfw==" saltValue="M0KBiiMM2VEdCjIUxS2o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112291</v>
      </c>
      <c r="D6" s="34">
        <f t="shared" si="3"/>
        <v>46</v>
      </c>
      <c r="E6" s="34">
        <f t="shared" si="3"/>
        <v>1</v>
      </c>
      <c r="F6" s="34">
        <f t="shared" si="3"/>
        <v>0</v>
      </c>
      <c r="G6" s="34">
        <f t="shared" si="3"/>
        <v>1</v>
      </c>
      <c r="H6" s="34" t="str">
        <f t="shared" si="3"/>
        <v>埼玉県　和光市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95.26</v>
      </c>
      <c r="P6" s="35">
        <f t="shared" si="3"/>
        <v>100</v>
      </c>
      <c r="Q6" s="35">
        <f t="shared" si="3"/>
        <v>1797</v>
      </c>
      <c r="R6" s="35">
        <f t="shared" si="3"/>
        <v>82785</v>
      </c>
      <c r="S6" s="35">
        <f t="shared" si="3"/>
        <v>11.04</v>
      </c>
      <c r="T6" s="35">
        <f t="shared" si="3"/>
        <v>7498.64</v>
      </c>
      <c r="U6" s="35">
        <f t="shared" si="3"/>
        <v>82874</v>
      </c>
      <c r="V6" s="35">
        <f t="shared" si="3"/>
        <v>10.4</v>
      </c>
      <c r="W6" s="35">
        <f t="shared" si="3"/>
        <v>7968.65</v>
      </c>
      <c r="X6" s="36">
        <f>IF(X7="",NA(),X7)</f>
        <v>110.44</v>
      </c>
      <c r="Y6" s="36">
        <f t="shared" ref="Y6:AG6" si="4">IF(Y7="",NA(),Y7)</f>
        <v>111.33</v>
      </c>
      <c r="Z6" s="36">
        <f t="shared" si="4"/>
        <v>114.98</v>
      </c>
      <c r="AA6" s="36">
        <f t="shared" si="4"/>
        <v>112.81</v>
      </c>
      <c r="AB6" s="36">
        <f t="shared" si="4"/>
        <v>110.96</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970.38</v>
      </c>
      <c r="AU6" s="36">
        <f t="shared" ref="AU6:BC6" si="6">IF(AU7="",NA(),AU7)</f>
        <v>534.71</v>
      </c>
      <c r="AV6" s="36">
        <f t="shared" si="6"/>
        <v>274.52999999999997</v>
      </c>
      <c r="AW6" s="36">
        <f t="shared" si="6"/>
        <v>565.22</v>
      </c>
      <c r="AX6" s="36">
        <f t="shared" si="6"/>
        <v>464.88</v>
      </c>
      <c r="AY6" s="36">
        <f t="shared" si="6"/>
        <v>335.95</v>
      </c>
      <c r="AZ6" s="36">
        <f t="shared" si="6"/>
        <v>346.59</v>
      </c>
      <c r="BA6" s="36">
        <f t="shared" si="6"/>
        <v>357.82</v>
      </c>
      <c r="BB6" s="36">
        <f t="shared" si="6"/>
        <v>355.5</v>
      </c>
      <c r="BC6" s="36">
        <f t="shared" si="6"/>
        <v>349.83</v>
      </c>
      <c r="BD6" s="35" t="str">
        <f>IF(BD7="","",IF(BD7="-","【-】","【"&amp;SUBSTITUTE(TEXT(BD7,"#,##0.00"),"-","△")&amp;"】"))</f>
        <v>【261.93】</v>
      </c>
      <c r="BE6" s="36">
        <f>IF(BE7="",NA(),BE7)</f>
        <v>33.049999999999997</v>
      </c>
      <c r="BF6" s="36">
        <f t="shared" ref="BF6:BN6" si="7">IF(BF7="",NA(),BF7)</f>
        <v>29.34</v>
      </c>
      <c r="BG6" s="36">
        <f t="shared" si="7"/>
        <v>25.81</v>
      </c>
      <c r="BH6" s="36">
        <f t="shared" si="7"/>
        <v>22.18</v>
      </c>
      <c r="BI6" s="36">
        <f t="shared" si="7"/>
        <v>18.27</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101.12</v>
      </c>
      <c r="BQ6" s="36">
        <f t="shared" ref="BQ6:BY6" si="8">IF(BQ7="",NA(),BQ7)</f>
        <v>98.7</v>
      </c>
      <c r="BR6" s="36">
        <f t="shared" si="8"/>
        <v>101.55</v>
      </c>
      <c r="BS6" s="36">
        <f t="shared" si="8"/>
        <v>98.3</v>
      </c>
      <c r="BT6" s="36">
        <f t="shared" si="8"/>
        <v>96.93</v>
      </c>
      <c r="BU6" s="36">
        <f t="shared" si="8"/>
        <v>105.21</v>
      </c>
      <c r="BV6" s="36">
        <f t="shared" si="8"/>
        <v>105.71</v>
      </c>
      <c r="BW6" s="36">
        <f t="shared" si="8"/>
        <v>106.01</v>
      </c>
      <c r="BX6" s="36">
        <f t="shared" si="8"/>
        <v>104.57</v>
      </c>
      <c r="BY6" s="36">
        <f t="shared" si="8"/>
        <v>103.54</v>
      </c>
      <c r="BZ6" s="35" t="str">
        <f>IF(BZ7="","",IF(BZ7="-","【-】","【"&amp;SUBSTITUTE(TEXT(BZ7,"#,##0.00"),"-","△")&amp;"】"))</f>
        <v>【103.91】</v>
      </c>
      <c r="CA6" s="36">
        <f>IF(CA7="",NA(),CA7)</f>
        <v>111.9</v>
      </c>
      <c r="CB6" s="36">
        <f t="shared" ref="CB6:CJ6" si="9">IF(CB7="",NA(),CB7)</f>
        <v>114.68</v>
      </c>
      <c r="CC6" s="36">
        <f t="shared" si="9"/>
        <v>111.53</v>
      </c>
      <c r="CD6" s="36">
        <f t="shared" si="9"/>
        <v>115.21</v>
      </c>
      <c r="CE6" s="36">
        <f t="shared" si="9"/>
        <v>117.21</v>
      </c>
      <c r="CF6" s="36">
        <f t="shared" si="9"/>
        <v>162.59</v>
      </c>
      <c r="CG6" s="36">
        <f t="shared" si="9"/>
        <v>162.15</v>
      </c>
      <c r="CH6" s="36">
        <f t="shared" si="9"/>
        <v>162.24</v>
      </c>
      <c r="CI6" s="36">
        <f t="shared" si="9"/>
        <v>165.47</v>
      </c>
      <c r="CJ6" s="36">
        <f t="shared" si="9"/>
        <v>167.46</v>
      </c>
      <c r="CK6" s="35" t="str">
        <f>IF(CK7="","",IF(CK7="-","【-】","【"&amp;SUBSTITUTE(TEXT(CK7,"#,##0.00"),"-","△")&amp;"】"))</f>
        <v>【167.11】</v>
      </c>
      <c r="CL6" s="36">
        <f>IF(CL7="",NA(),CL7)</f>
        <v>70.39</v>
      </c>
      <c r="CM6" s="36">
        <f t="shared" ref="CM6:CU6" si="10">IF(CM7="",NA(),CM7)</f>
        <v>70.88</v>
      </c>
      <c r="CN6" s="36">
        <f t="shared" si="10"/>
        <v>70.239999999999995</v>
      </c>
      <c r="CO6" s="36">
        <f t="shared" si="10"/>
        <v>70.709999999999994</v>
      </c>
      <c r="CP6" s="36">
        <f t="shared" si="10"/>
        <v>71.61</v>
      </c>
      <c r="CQ6" s="36">
        <f t="shared" si="10"/>
        <v>59.17</v>
      </c>
      <c r="CR6" s="36">
        <f t="shared" si="10"/>
        <v>59.34</v>
      </c>
      <c r="CS6" s="36">
        <f t="shared" si="10"/>
        <v>59.11</v>
      </c>
      <c r="CT6" s="36">
        <f t="shared" si="10"/>
        <v>59.74</v>
      </c>
      <c r="CU6" s="36">
        <f t="shared" si="10"/>
        <v>59.46</v>
      </c>
      <c r="CV6" s="35" t="str">
        <f>IF(CV7="","",IF(CV7="-","【-】","【"&amp;SUBSTITUTE(TEXT(CV7,"#,##0.00"),"-","△")&amp;"】"))</f>
        <v>【60.27】</v>
      </c>
      <c r="CW6" s="36">
        <f>IF(CW7="",NA(),CW7)</f>
        <v>96.53</v>
      </c>
      <c r="CX6" s="36">
        <f t="shared" ref="CX6:DF6" si="11">IF(CX7="",NA(),CX7)</f>
        <v>96.8</v>
      </c>
      <c r="CY6" s="36">
        <f t="shared" si="11"/>
        <v>98.37</v>
      </c>
      <c r="CZ6" s="36">
        <f t="shared" si="11"/>
        <v>98.18</v>
      </c>
      <c r="DA6" s="36">
        <f t="shared" si="11"/>
        <v>97.96</v>
      </c>
      <c r="DB6" s="36">
        <f t="shared" si="11"/>
        <v>87.6</v>
      </c>
      <c r="DC6" s="36">
        <f t="shared" si="11"/>
        <v>87.74</v>
      </c>
      <c r="DD6" s="36">
        <f t="shared" si="11"/>
        <v>87.91</v>
      </c>
      <c r="DE6" s="36">
        <f t="shared" si="11"/>
        <v>87.28</v>
      </c>
      <c r="DF6" s="36">
        <f t="shared" si="11"/>
        <v>87.41</v>
      </c>
      <c r="DG6" s="35" t="str">
        <f>IF(DG7="","",IF(DG7="-","【-】","【"&amp;SUBSTITUTE(TEXT(DG7,"#,##0.00"),"-","△")&amp;"】"))</f>
        <v>【89.92】</v>
      </c>
      <c r="DH6" s="36">
        <f>IF(DH7="",NA(),DH7)</f>
        <v>44.97</v>
      </c>
      <c r="DI6" s="36">
        <f t="shared" ref="DI6:DQ6" si="12">IF(DI7="",NA(),DI7)</f>
        <v>46.43</v>
      </c>
      <c r="DJ6" s="36">
        <f t="shared" si="12"/>
        <v>45.18</v>
      </c>
      <c r="DK6" s="36">
        <f t="shared" si="12"/>
        <v>46.51</v>
      </c>
      <c r="DL6" s="36">
        <f t="shared" si="12"/>
        <v>47.78</v>
      </c>
      <c r="DM6" s="36">
        <f t="shared" si="12"/>
        <v>45.25</v>
      </c>
      <c r="DN6" s="36">
        <f t="shared" si="12"/>
        <v>46.27</v>
      </c>
      <c r="DO6" s="36">
        <f t="shared" si="12"/>
        <v>46.88</v>
      </c>
      <c r="DP6" s="36">
        <f t="shared" si="12"/>
        <v>46.94</v>
      </c>
      <c r="DQ6" s="36">
        <f t="shared" si="12"/>
        <v>47.62</v>
      </c>
      <c r="DR6" s="35" t="str">
        <f>IF(DR7="","",IF(DR7="-","【-】","【"&amp;SUBSTITUTE(TEXT(DR7,"#,##0.00"),"-","△")&amp;"】"))</f>
        <v>【48.85】</v>
      </c>
      <c r="DS6" s="36">
        <f>IF(DS7="",NA(),DS7)</f>
        <v>4.72</v>
      </c>
      <c r="DT6" s="36">
        <f t="shared" ref="DT6:EB6" si="13">IF(DT7="",NA(),DT7)</f>
        <v>4.01</v>
      </c>
      <c r="DU6" s="36">
        <f t="shared" si="13"/>
        <v>4.4000000000000004</v>
      </c>
      <c r="DV6" s="36">
        <f t="shared" si="13"/>
        <v>1.52</v>
      </c>
      <c r="DW6" s="36">
        <f t="shared" si="13"/>
        <v>5.18</v>
      </c>
      <c r="DX6" s="36">
        <f t="shared" si="13"/>
        <v>10.71</v>
      </c>
      <c r="DY6" s="36">
        <f t="shared" si="13"/>
        <v>10.93</v>
      </c>
      <c r="DZ6" s="36">
        <f t="shared" si="13"/>
        <v>13.39</v>
      </c>
      <c r="EA6" s="36">
        <f t="shared" si="13"/>
        <v>14.48</v>
      </c>
      <c r="EB6" s="36">
        <f t="shared" si="13"/>
        <v>16.27</v>
      </c>
      <c r="EC6" s="35" t="str">
        <f>IF(EC7="","",IF(EC7="-","【-】","【"&amp;SUBSTITUTE(TEXT(EC7,"#,##0.00"),"-","△")&amp;"】"))</f>
        <v>【17.80】</v>
      </c>
      <c r="ED6" s="36">
        <f>IF(ED7="",NA(),ED7)</f>
        <v>1.44</v>
      </c>
      <c r="EE6" s="36">
        <f t="shared" ref="EE6:EM6" si="14">IF(EE7="",NA(),EE7)</f>
        <v>3.13</v>
      </c>
      <c r="EF6" s="36">
        <f t="shared" si="14"/>
        <v>1.44</v>
      </c>
      <c r="EG6" s="36">
        <f t="shared" si="14"/>
        <v>1.18</v>
      </c>
      <c r="EH6" s="36">
        <f t="shared" si="14"/>
        <v>0.9</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112291</v>
      </c>
      <c r="D7" s="38">
        <v>46</v>
      </c>
      <c r="E7" s="38">
        <v>1</v>
      </c>
      <c r="F7" s="38">
        <v>0</v>
      </c>
      <c r="G7" s="38">
        <v>1</v>
      </c>
      <c r="H7" s="38" t="s">
        <v>92</v>
      </c>
      <c r="I7" s="38" t="s">
        <v>93</v>
      </c>
      <c r="J7" s="38" t="s">
        <v>94</v>
      </c>
      <c r="K7" s="38" t="s">
        <v>95</v>
      </c>
      <c r="L7" s="38" t="s">
        <v>96</v>
      </c>
      <c r="M7" s="38" t="s">
        <v>97</v>
      </c>
      <c r="N7" s="39" t="s">
        <v>98</v>
      </c>
      <c r="O7" s="39">
        <v>95.26</v>
      </c>
      <c r="P7" s="39">
        <v>100</v>
      </c>
      <c r="Q7" s="39">
        <v>1797</v>
      </c>
      <c r="R7" s="39">
        <v>82785</v>
      </c>
      <c r="S7" s="39">
        <v>11.04</v>
      </c>
      <c r="T7" s="39">
        <v>7498.64</v>
      </c>
      <c r="U7" s="39">
        <v>82874</v>
      </c>
      <c r="V7" s="39">
        <v>10.4</v>
      </c>
      <c r="W7" s="39">
        <v>7968.65</v>
      </c>
      <c r="X7" s="39">
        <v>110.44</v>
      </c>
      <c r="Y7" s="39">
        <v>111.33</v>
      </c>
      <c r="Z7" s="39">
        <v>114.98</v>
      </c>
      <c r="AA7" s="39">
        <v>112.81</v>
      </c>
      <c r="AB7" s="39">
        <v>110.96</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970.38</v>
      </c>
      <c r="AU7" s="39">
        <v>534.71</v>
      </c>
      <c r="AV7" s="39">
        <v>274.52999999999997</v>
      </c>
      <c r="AW7" s="39">
        <v>565.22</v>
      </c>
      <c r="AX7" s="39">
        <v>464.88</v>
      </c>
      <c r="AY7" s="39">
        <v>335.95</v>
      </c>
      <c r="AZ7" s="39">
        <v>346.59</v>
      </c>
      <c r="BA7" s="39">
        <v>357.82</v>
      </c>
      <c r="BB7" s="39">
        <v>355.5</v>
      </c>
      <c r="BC7" s="39">
        <v>349.83</v>
      </c>
      <c r="BD7" s="39">
        <v>261.93</v>
      </c>
      <c r="BE7" s="39">
        <v>33.049999999999997</v>
      </c>
      <c r="BF7" s="39">
        <v>29.34</v>
      </c>
      <c r="BG7" s="39">
        <v>25.81</v>
      </c>
      <c r="BH7" s="39">
        <v>22.18</v>
      </c>
      <c r="BI7" s="39">
        <v>18.27</v>
      </c>
      <c r="BJ7" s="39">
        <v>319.82</v>
      </c>
      <c r="BK7" s="39">
        <v>312.02999999999997</v>
      </c>
      <c r="BL7" s="39">
        <v>307.45999999999998</v>
      </c>
      <c r="BM7" s="39">
        <v>312.58</v>
      </c>
      <c r="BN7" s="39">
        <v>314.87</v>
      </c>
      <c r="BO7" s="39">
        <v>270.45999999999998</v>
      </c>
      <c r="BP7" s="39">
        <v>101.12</v>
      </c>
      <c r="BQ7" s="39">
        <v>98.7</v>
      </c>
      <c r="BR7" s="39">
        <v>101.55</v>
      </c>
      <c r="BS7" s="39">
        <v>98.3</v>
      </c>
      <c r="BT7" s="39">
        <v>96.93</v>
      </c>
      <c r="BU7" s="39">
        <v>105.21</v>
      </c>
      <c r="BV7" s="39">
        <v>105.71</v>
      </c>
      <c r="BW7" s="39">
        <v>106.01</v>
      </c>
      <c r="BX7" s="39">
        <v>104.57</v>
      </c>
      <c r="BY7" s="39">
        <v>103.54</v>
      </c>
      <c r="BZ7" s="39">
        <v>103.91</v>
      </c>
      <c r="CA7" s="39">
        <v>111.9</v>
      </c>
      <c r="CB7" s="39">
        <v>114.68</v>
      </c>
      <c r="CC7" s="39">
        <v>111.53</v>
      </c>
      <c r="CD7" s="39">
        <v>115.21</v>
      </c>
      <c r="CE7" s="39">
        <v>117.21</v>
      </c>
      <c r="CF7" s="39">
        <v>162.59</v>
      </c>
      <c r="CG7" s="39">
        <v>162.15</v>
      </c>
      <c r="CH7" s="39">
        <v>162.24</v>
      </c>
      <c r="CI7" s="39">
        <v>165.47</v>
      </c>
      <c r="CJ7" s="39">
        <v>167.46</v>
      </c>
      <c r="CK7" s="39">
        <v>167.11</v>
      </c>
      <c r="CL7" s="39">
        <v>70.39</v>
      </c>
      <c r="CM7" s="39">
        <v>70.88</v>
      </c>
      <c r="CN7" s="39">
        <v>70.239999999999995</v>
      </c>
      <c r="CO7" s="39">
        <v>70.709999999999994</v>
      </c>
      <c r="CP7" s="39">
        <v>71.61</v>
      </c>
      <c r="CQ7" s="39">
        <v>59.17</v>
      </c>
      <c r="CR7" s="39">
        <v>59.34</v>
      </c>
      <c r="CS7" s="39">
        <v>59.11</v>
      </c>
      <c r="CT7" s="39">
        <v>59.74</v>
      </c>
      <c r="CU7" s="39">
        <v>59.46</v>
      </c>
      <c r="CV7" s="39">
        <v>60.27</v>
      </c>
      <c r="CW7" s="39">
        <v>96.53</v>
      </c>
      <c r="CX7" s="39">
        <v>96.8</v>
      </c>
      <c r="CY7" s="39">
        <v>98.37</v>
      </c>
      <c r="CZ7" s="39">
        <v>98.18</v>
      </c>
      <c r="DA7" s="39">
        <v>97.96</v>
      </c>
      <c r="DB7" s="39">
        <v>87.6</v>
      </c>
      <c r="DC7" s="39">
        <v>87.74</v>
      </c>
      <c r="DD7" s="39">
        <v>87.91</v>
      </c>
      <c r="DE7" s="39">
        <v>87.28</v>
      </c>
      <c r="DF7" s="39">
        <v>87.41</v>
      </c>
      <c r="DG7" s="39">
        <v>89.92</v>
      </c>
      <c r="DH7" s="39">
        <v>44.97</v>
      </c>
      <c r="DI7" s="39">
        <v>46.43</v>
      </c>
      <c r="DJ7" s="39">
        <v>45.18</v>
      </c>
      <c r="DK7" s="39">
        <v>46.51</v>
      </c>
      <c r="DL7" s="39">
        <v>47.78</v>
      </c>
      <c r="DM7" s="39">
        <v>45.25</v>
      </c>
      <c r="DN7" s="39">
        <v>46.27</v>
      </c>
      <c r="DO7" s="39">
        <v>46.88</v>
      </c>
      <c r="DP7" s="39">
        <v>46.94</v>
      </c>
      <c r="DQ7" s="39">
        <v>47.62</v>
      </c>
      <c r="DR7" s="39">
        <v>48.85</v>
      </c>
      <c r="DS7" s="39">
        <v>4.72</v>
      </c>
      <c r="DT7" s="39">
        <v>4.01</v>
      </c>
      <c r="DU7" s="39">
        <v>4.4000000000000004</v>
      </c>
      <c r="DV7" s="39">
        <v>1.52</v>
      </c>
      <c r="DW7" s="39">
        <v>5.18</v>
      </c>
      <c r="DX7" s="39">
        <v>10.71</v>
      </c>
      <c r="DY7" s="39">
        <v>10.93</v>
      </c>
      <c r="DZ7" s="39">
        <v>13.39</v>
      </c>
      <c r="EA7" s="39">
        <v>14.48</v>
      </c>
      <c r="EB7" s="39">
        <v>16.27</v>
      </c>
      <c r="EC7" s="39">
        <v>17.8</v>
      </c>
      <c r="ED7" s="39">
        <v>1.44</v>
      </c>
      <c r="EE7" s="39">
        <v>3.13</v>
      </c>
      <c r="EF7" s="39">
        <v>1.44</v>
      </c>
      <c r="EG7" s="39">
        <v>1.18</v>
      </c>
      <c r="EH7" s="39">
        <v>0.9</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矢萩　美和</cp:lastModifiedBy>
  <cp:lastPrinted>2020-01-23T02:25:13Z</cp:lastPrinted>
  <dcterms:created xsi:type="dcterms:W3CDTF">2019-12-05T04:12:22Z</dcterms:created>
  <dcterms:modified xsi:type="dcterms:W3CDTF">2020-02-21T05:15:13Z</dcterms:modified>
  <cp:category/>
</cp:coreProperties>
</file>