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01sv-18\08 上下水道部\企業経営課\011 各種照会回答1\02 県\06令和３年度\20220118【財政課経由】R2年度経営比較分析調査\回答（下水）\"/>
    </mc:Choice>
  </mc:AlternateContent>
  <workbookProtection workbookAlgorithmName="SHA-512" workbookHashValue="/7GBJVFhKSceTQ0rTfytkSmOco0ygzFjV/nFBVa2YgnVrP+B3Vhi33crwktrgqMAnMD81yLPvM9t3XoLswjNMA==" workbookSaltValue="rpPBrCw5+7k/1GRBnIs6HQ==" workbookSpinCount="100000" lockStructure="1"/>
  <bookViews>
    <workbookView xWindow="0" yWindow="0" windowWidth="28800" windowHeight="1360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<sst xmlns="http://schemas.openxmlformats.org/spreadsheetml/2006/main" count="241" uniqueCount="116">
  <si>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</si>
  <si>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</si>
  <si>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</si>
  <si>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</si>
  <si>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</si>
  <si>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</si>
  <si>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</si>
  <si>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</si>
  <si>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</si>
  <si>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4"/>
  </si>
  <si>
    <t>■</t>
  </si>
  <si>
    <t>当該団体値（当該値）</t>
    <rPh sb="2" eb="4">
      <t>ダンタイ</t>
    </rPh>
    <phoneticPr fontId="4"/>
  </si>
  <si>
    <t>資金不足比率(％)</t>
  </si>
  <si>
    <t>自己資本構成比率(％)</t>
  </si>
  <si>
    <t>普及率(％)</t>
  </si>
  <si>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</si>
  <si>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</si>
  <si>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</si>
  <si>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</si>
  <si>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</si>
  <si>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</si>
  <si>
    <t>類似団体平均値（平均値）</t>
  </si>
  <si>
    <t>【】</t>
  </si>
  <si>
    <t>令和2年度全国平均</t>
    <rPh sb="0" eb="2">
      <t>レイワ</t>
    </rPh>
    <rPh sb="3" eb="5">
      <t>ネンド</t>
    </rPh>
    <phoneticPr fontId="4"/>
  </si>
  <si>
    <t>分析欄</t>
    <rPh sb="0" eb="2">
      <t>ブンセキ</t>
    </rPh>
    <rPh sb="2" eb="3">
      <t>ラン</t>
    </rPh>
    <phoneticPr fontId="4"/>
  </si>
  <si>
    <t>1. 経営の健全性・効率性</t>
  </si>
  <si>
    <t>1. 経営の健全性・効率性について</t>
  </si>
  <si>
    <t>2. 老朽化の状況について</t>
  </si>
  <si>
    <t>2. 老朽化の状況</t>
  </si>
  <si>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</si>
  <si>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</si>
  <si>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</si>
  <si>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</si>
  <si>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</si>
  <si>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</si>
  <si>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</si>
  <si>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</si>
  <si>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</si>
  <si>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</si>
  <si>
    <t>1⑧</t>
  </si>
  <si>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</si>
  <si>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</si>
  <si>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</si>
  <si>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</si>
  <si>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</si>
  <si>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</si>
  <si>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</si>
  <si>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</si>
  <si>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</si>
  <si>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</si>
  <si>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</si>
  <si>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</si>
  <si>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</si>
  <si>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</si>
  <si>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</si>
  <si>
    <t>中項目</t>
    <rPh sb="0" eb="1">
      <t>チュウ</t>
    </rPh>
    <rPh sb="1" eb="3">
      <t>コウモク</t>
    </rPh>
    <phoneticPr fontId="4"/>
  </si>
  <si>
    <t>①経常収支比率(％)</t>
  </si>
  <si>
    <t>②累積欠損金比率(％)</t>
  </si>
  <si>
    <t>③流動比率(％)</t>
    <rPh sb="1" eb="3">
      <t>リュウドウ</t>
    </rPh>
    <rPh sb="3" eb="5">
      <t>ヒリツ</t>
    </rPh>
    <phoneticPr fontId="4"/>
  </si>
  <si>
    <t>④企業債残高対事業規模比率(％)</t>
  </si>
  <si>
    <t>⑤経費回収率(％)</t>
  </si>
  <si>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</si>
  <si>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</si>
  <si>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</si>
  <si>
    <t>①有形固定資産減価償却率(％)</t>
    <rPh sb="1" eb="3">
      <t>ユウケイ</t>
    </rPh>
    <rPh sb="3" eb="5">
      <t>コテイ</t>
    </rPh>
    <rPh sb="5" eb="7">
      <t>シサン</t>
    </rPh>
    <rPh sb="7" eb="9">
      <t>ゲンカ</t>
    </rPh>
    <rPh sb="9" eb="11">
      <t>ショウキャク</t>
    </rPh>
    <rPh sb="11" eb="12">
      <t>リツ</t>
    </rPh>
    <phoneticPr fontId="4"/>
  </si>
  <si>
    <t>②管渠老朽化率(％)</t>
  </si>
  <si>
    <t>③管渠改善率(％)</t>
  </si>
  <si>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</si>
  <si>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</si>
  <si>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</si>
  <si>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</si>
  <si>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</si>
  <si>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</si>
  <si>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</si>
  <si>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</si>
  <si>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</si>
  <si>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</si>
  <si>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</si>
  <si>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</si>
  <si>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</si>
  <si>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</si>
  <si>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</si>
  <si>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</si>
  <si>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</si>
  <si>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</si>
  <si>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</si>
  <si>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</si>
  <si>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</si>
  <si>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</si>
  <si>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</si>
  <si>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</si>
  <si>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</si>
  <si>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</si>
  <si>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</si>
  <si>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</si>
  <si>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</si>
  <si>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和光市</t>
  </si>
  <si>
    <t>法適用</t>
  </si>
  <si>
    <t>下水道事業</t>
  </si>
  <si>
    <t>公共下水道</t>
  </si>
  <si>
    <t>Ba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</si>
  <si>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</si>
  <si>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</si>
  <si>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</si>
  <si>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</si>
  <si>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</si>
  <si>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</si>
  <si>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</si>
  <si>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</si>
  <si>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</si>
  <si>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</si>
  <si>
    <t>"R"dd</t>
  </si>
  <si>
    <t>←書式設定</t>
    <rPh sb="1" eb="3">
      <t>ショシキ</t>
    </rPh>
    <rPh sb="3" eb="5">
      <t>セッテイ</t>
    </rPh>
    <phoneticPr fontId="4"/>
  </si>
  <si>
    <t xml:space="preserve"> ① 有形固定資産減価償却率は上昇傾向にあり、１９．４３％と類似団体の平均値を上回った。また、②管渠老朽化率は０％を維持していることから、老朽化の度合いは類似団体等よりも低いことが分かる。
　③の管渠改善率は０％と類似団体の平均値を下回っている。
　老朽化の対策としては、布設後の経過年数、施設の重要度及び管路を布設している道路の交通量等を勘案して、早期かつ計画的に、修繕、改築及び更新等を実施していかなくてはならないが、当市では管路内部のカメラ調査を行い、その調査結果に基づき適切に補修を進めているため、当面は引き続きこの取組を継続していく。
</t>
    <phoneticPr fontId="4"/>
  </si>
  <si>
    <t xml:space="preserve">　①経常収支比率は１１６．２３％と黒字で、類似団体の平均値を上回っている。また、②累積欠損金比率については、０％で前年に引き続き発生していない状況にある。さらに、④企業債残高対事業規模比率については前年度より増加傾向にあるが、起債を財源とした大規模工事を実施した経緯を鑑みると適正な数値と言える。これらのことから、当市の経営状況は健全であるといえる。
　③流動比率は９９．９１％で前年に比べて改善傾向にあり類似団体の平均値を上回っているものの、１００％を下回っている。⑤経費回収率については、１００．６５％で、類似団体の平均値を上回り、増加傾向を保っていることから、堅調な事業運営を表している。今後、減少傾向に転ずるなど大きな変化が生じた場合には、使用料の検討が必要であることに留意する。
　⑥汚水処理原価は６８．２７円で類似団体の平均値を大幅に下回る額となっている。このため、適正な使用料収入の確保及び汚水処理費の削減についてさらに留意が必要な状況である。
　⑧水洗化率については、令和元年度決算の時点で９８．９２％とすでに高水準であったが、令和２年度決算では９９．０１％となり、前年に比べ微増となった。
　当市は、今後も土地区画整理事業の進展に伴い、住宅等の増加が見込まれるため、下水道への接続及び正しい使い方等について啓発を進めていく必要があると考えている。
</t>
    <rPh sb="359" eb="360">
      <t>エン</t>
    </rPh>
    <phoneticPr fontId="4"/>
  </si>
  <si>
    <t xml:space="preserve">　各指標については類似団体平均値及び全国平均値を下回るものもあるが、当市は現状において健全な経営状況を維持しているといえる。
　適正な使用料収入の確保については、下水道使用料の改定について検討する必要があるが、このことについては、埼玉県の流域下水道事業維持管理負担金の動向及び今後の社会経済情勢等を勘案して検討することが和光市下水道事業運営審議会において示されていることから、早急な下水道使用料の改定による収支状況等の改善は想定しないものとしている。
　そのため、令和元年度に策定した下水道事業経営戦略の投資・財政計画に基づき、今後予定している総合地震対策業務への取組及びストックマネジメント計画の策定等に沿った取組を計画的かつ効率的に推進し、経営基盤の強化を図っていく方針で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</si>
</sst>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0"/>
      <color theme="1"/>
      <name val="Arial"/>
      <family val="2"/>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Ｐゴシック"/>
      <family val="2"/>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6337778862885"/>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8">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15" fillId="0" borderId="0" applyFont="0" applyFill="0" applyBorder="0" applyProtection="0"/>
    <xf numFmtId="0" fontId="15" fillId="0" borderId="0">
      <alignment vertical="center"/>
    </xf>
  </cellStyleXfs>
  <cellXfs count="90">
    <xf numFmtId="0" fontId="0" fillId="0" borderId="0" xfId="0" applyAlignment="1">
      <alignment vertical="center"/>
    </xf>
    <xf numFmtId="0" fontId="3" fillId="0" borderId="0" xfId="7" applyFont="1" applyAlignment="1">
      <alignment vertical="center"/>
    </xf>
    <xf numFmtId="0" fontId="5" fillId="0" borderId="0" xfId="7" applyFont="1" applyAlignment="1">
      <alignment vertical="center"/>
    </xf>
    <xf numFmtId="0" fontId="6" fillId="0" borderId="0" xfId="7" applyFont="1" applyAlignment="1">
      <alignment horizontal="center" vertical="center"/>
    </xf>
    <xf numFmtId="0" fontId="8" fillId="0" borderId="3" xfId="7" applyFont="1" applyBorder="1" applyAlignment="1">
      <alignment vertical="center"/>
    </xf>
    <xf numFmtId="0" fontId="8" fillId="0" borderId="4" xfId="7" applyFont="1" applyBorder="1" applyAlignment="1">
      <alignment vertical="center"/>
    </xf>
    <xf numFmtId="0" fontId="8" fillId="0" borderId="5" xfId="7" applyFont="1" applyBorder="1" applyAlignment="1">
      <alignment vertical="center"/>
    </xf>
    <xf numFmtId="0" fontId="9" fillId="0" borderId="0" xfId="7" applyFont="1" applyBorder="1" applyAlignment="1">
      <alignment horizontal="left" vertical="center"/>
    </xf>
    <xf numFmtId="0" fontId="9" fillId="0" borderId="0" xfId="7" applyFont="1" applyBorder="1" applyAlignment="1">
      <alignment vertical="center"/>
    </xf>
    <xf numFmtId="0" fontId="9" fillId="0" borderId="7" xfId="7" applyFont="1" applyBorder="1" applyAlignment="1">
      <alignment vertical="center"/>
    </xf>
    <xf numFmtId="0" fontId="11" fillId="0" borderId="0" xfId="7" applyFont="1" applyBorder="1" applyAlignment="1">
      <alignment horizontal="left" vertical="center"/>
    </xf>
    <xf numFmtId="0" fontId="11" fillId="0" borderId="0" xfId="7" applyFont="1" applyBorder="1" applyAlignment="1">
      <alignment vertical="center"/>
    </xf>
    <xf numFmtId="0" fontId="11" fillId="0" borderId="7" xfId="7" applyFont="1" applyBorder="1" applyAlignment="1">
      <alignment vertical="center"/>
    </xf>
    <xf numFmtId="0" fontId="3" fillId="0" borderId="1" xfId="7" applyFont="1" applyBorder="1" applyAlignment="1">
      <alignment horizontal="left" vertical="center"/>
    </xf>
    <xf numFmtId="0" fontId="3" fillId="0" borderId="1" xfId="7" applyFont="1" applyBorder="1" applyAlignment="1">
      <alignment vertical="center"/>
    </xf>
    <xf numFmtId="0" fontId="3" fillId="0" borderId="9" xfId="7" applyFont="1" applyBorder="1" applyAlignment="1">
      <alignment vertical="center"/>
    </xf>
    <xf numFmtId="0" fontId="5" fillId="0" borderId="6" xfId="7" applyFont="1" applyBorder="1" applyAlignment="1">
      <alignment vertical="center"/>
    </xf>
    <xf numFmtId="0" fontId="5" fillId="0" borderId="0" xfId="7" applyFont="1" applyBorder="1" applyAlignment="1">
      <alignment vertical="center"/>
    </xf>
    <xf numFmtId="0" fontId="5" fillId="0" borderId="7" xfId="7" applyFont="1" applyBorder="1" applyAlignment="1">
      <alignment vertical="center"/>
    </xf>
    <xf numFmtId="0" fontId="3" fillId="0" borderId="0" xfId="7" applyFont="1" applyBorder="1" applyAlignment="1">
      <alignment vertical="center"/>
    </xf>
    <xf numFmtId="0" fontId="13" fillId="0" borderId="0" xfId="7" applyFont="1" applyBorder="1" applyAlignment="1">
      <alignment vertical="center"/>
    </xf>
    <xf numFmtId="0" fontId="14" fillId="0" borderId="0" xfId="7" applyFont="1" applyBorder="1" applyAlignment="1">
      <alignment horizontal="center" vertical="center"/>
    </xf>
    <xf numFmtId="0" fontId="5" fillId="0" borderId="8" xfId="7" applyFont="1" applyBorder="1" applyAlignment="1">
      <alignment vertical="center"/>
    </xf>
    <xf numFmtId="0" fontId="5" fillId="0" borderId="1" xfId="7" applyFont="1" applyBorder="1" applyAlignment="1">
      <alignment vertical="center"/>
    </xf>
    <xf numFmtId="0" fontId="5" fillId="0" borderId="9" xfId="7" applyFont="1" applyBorder="1" applyAlignment="1">
      <alignment vertical="center"/>
    </xf>
    <xf numFmtId="0" fontId="3" fillId="0" borderId="0" xfId="7" applyFont="1" applyBorder="1" applyAlignment="1">
      <alignment horizontal="center" vertical="center"/>
    </xf>
    <xf numFmtId="0" fontId="2" fillId="0" borderId="0" xfId="7" applyFont="1" applyAlignment="1" applyProtection="1">
      <alignment vertical="center"/>
      <protection hidden="1"/>
    </xf>
    <xf numFmtId="0" fontId="2" fillId="0" borderId="0" xfId="7" applyFont="1" applyAlignment="1">
      <alignment vertical="center"/>
    </xf>
    <xf numFmtId="0" fontId="0" fillId="3" borderId="2" xfId="7" applyFont="1" applyFill="1" applyBorder="1" applyAlignment="1">
      <alignment vertical="center"/>
    </xf>
    <xf numFmtId="0" fontId="0" fillId="3" borderId="10" xfId="7" applyFont="1" applyFill="1" applyBorder="1" applyAlignment="1">
      <alignment vertical="center"/>
    </xf>
    <xf numFmtId="0" fontId="0" fillId="3" borderId="11" xfId="7" applyFont="1" applyFill="1" applyBorder="1" applyAlignment="1">
      <alignment vertical="center"/>
    </xf>
    <xf numFmtId="0" fontId="0" fillId="3" borderId="12" xfId="7" applyFont="1" applyFill="1" applyBorder="1" applyAlignment="1">
      <alignment vertical="center"/>
    </xf>
    <xf numFmtId="0" fontId="0" fillId="3" borderId="2" xfId="7" applyFont="1" applyFill="1" applyBorder="1" applyAlignment="1">
      <alignment vertical="center" shrinkToFit="1"/>
    </xf>
    <xf numFmtId="0" fontId="0" fillId="4" borderId="2" xfId="7" applyNumberFormat="1" applyFont="1" applyFill="1" applyBorder="1" applyAlignment="1">
      <alignment vertical="center" shrinkToFit="1"/>
    </xf>
    <xf numFmtId="177" fontId="0" fillId="4" borderId="2" xfId="6" applyNumberFormat="1" applyFont="1" applyFill="1" applyBorder="1" applyAlignment="1">
      <alignment vertical="center" shrinkToFit="1"/>
    </xf>
    <xf numFmtId="178" fontId="0" fillId="4" borderId="2" xfId="6" applyNumberFormat="1" applyFont="1" applyFill="1" applyBorder="1" applyAlignment="1">
      <alignment vertical="center" shrinkToFit="1"/>
    </xf>
    <xf numFmtId="49" fontId="0" fillId="0" borderId="0" xfId="7" applyNumberFormat="1" applyFont="1" applyAlignment="1">
      <alignment vertical="center" shrinkToFit="1"/>
    </xf>
    <xf numFmtId="0" fontId="0" fillId="0" borderId="2" xfId="7" applyNumberFormat="1" applyFont="1" applyBorder="1" applyAlignment="1">
      <alignment vertical="center" shrinkToFit="1"/>
    </xf>
    <xf numFmtId="177" fontId="0" fillId="0" borderId="2" xfId="6" applyNumberFormat="1" applyFont="1" applyBorder="1" applyAlignment="1">
      <alignment vertical="center" shrinkToFit="1"/>
    </xf>
    <xf numFmtId="179" fontId="0" fillId="0" borderId="0" xfId="7" applyNumberFormat="1" applyFont="1" applyAlignment="1">
      <alignment vertical="center"/>
    </xf>
    <xf numFmtId="0" fontId="0" fillId="5" borderId="2" xfId="7" applyFont="1" applyFill="1" applyBorder="1" applyAlignment="1">
      <alignment vertical="center"/>
    </xf>
    <xf numFmtId="180" fontId="0" fillId="0" borderId="2" xfId="7" applyNumberFormat="1" applyFont="1" applyBorder="1" applyAlignment="1">
      <alignment vertical="center"/>
    </xf>
    <xf numFmtId="181" fontId="0" fillId="0" borderId="2" xfId="7" applyNumberFormat="1" applyFont="1" applyBorder="1" applyAlignment="1">
      <alignment vertical="center"/>
    </xf>
    <xf numFmtId="0" fontId="5" fillId="0" borderId="6" xfId="7" applyFont="1" applyBorder="1" applyAlignment="1" applyProtection="1">
      <alignment horizontal="left" vertical="top" wrapText="1"/>
      <protection locked="0"/>
    </xf>
    <xf numFmtId="0" fontId="5" fillId="0" borderId="0" xfId="7" applyFont="1" applyBorder="1" applyAlignment="1" applyProtection="1">
      <alignment horizontal="left" vertical="top" wrapText="1"/>
      <protection locked="0"/>
    </xf>
    <xf numFmtId="0" fontId="5" fillId="0" borderId="7" xfId="7" applyFont="1" applyBorder="1" applyAlignment="1" applyProtection="1">
      <alignment horizontal="left" vertical="top" wrapText="1"/>
      <protection locked="0"/>
    </xf>
    <xf numFmtId="0" fontId="5" fillId="0" borderId="8" xfId="7" applyFont="1" applyBorder="1" applyAlignment="1" applyProtection="1">
      <alignment horizontal="left" vertical="top" wrapText="1"/>
      <protection locked="0"/>
    </xf>
    <xf numFmtId="0" fontId="5" fillId="0" borderId="1" xfId="7" applyFont="1" applyBorder="1" applyAlignment="1" applyProtection="1">
      <alignment horizontal="left" vertical="top" wrapText="1"/>
      <protection locked="0"/>
    </xf>
    <xf numFmtId="0" fontId="5" fillId="0" borderId="9" xfId="7" applyFont="1" applyBorder="1" applyAlignment="1" applyProtection="1">
      <alignment horizontal="left" vertical="top" wrapText="1"/>
      <protection locked="0"/>
    </xf>
    <xf numFmtId="0" fontId="8" fillId="0" borderId="6" xfId="7" applyFont="1" applyBorder="1" applyAlignment="1">
      <alignment horizontal="center" vertical="center"/>
    </xf>
    <xf numFmtId="0" fontId="8" fillId="0" borderId="0" xfId="7" applyFont="1" applyBorder="1" applyAlignment="1">
      <alignment horizontal="center" vertical="center"/>
    </xf>
    <xf numFmtId="0" fontId="8" fillId="0" borderId="7" xfId="7" applyFont="1" applyBorder="1" applyAlignment="1">
      <alignment horizontal="center" vertical="center"/>
    </xf>
    <xf numFmtId="0" fontId="12" fillId="0" borderId="3" xfId="7" applyFont="1" applyBorder="1" applyAlignment="1">
      <alignment horizontal="left" vertical="center"/>
    </xf>
    <xf numFmtId="0" fontId="12" fillId="0" borderId="4" xfId="7" applyFont="1" applyBorder="1" applyAlignment="1">
      <alignment horizontal="left" vertical="center"/>
    </xf>
    <xf numFmtId="0" fontId="12" fillId="0" borderId="5" xfId="7" applyFont="1" applyBorder="1" applyAlignment="1">
      <alignment horizontal="left" vertical="center"/>
    </xf>
    <xf numFmtId="0" fontId="12" fillId="0" borderId="6" xfId="7" applyFont="1" applyBorder="1" applyAlignment="1">
      <alignment horizontal="left" vertical="center"/>
    </xf>
    <xf numFmtId="0" fontId="12" fillId="0" borderId="0" xfId="7" applyFont="1" applyBorder="1" applyAlignment="1">
      <alignment horizontal="left" vertical="center"/>
    </xf>
    <xf numFmtId="0" fontId="12" fillId="0" borderId="7" xfId="7" applyFont="1" applyBorder="1" applyAlignment="1">
      <alignment horizontal="left" vertical="center"/>
    </xf>
    <xf numFmtId="0" fontId="3" fillId="0" borderId="8" xfId="7" applyFont="1" applyBorder="1" applyAlignment="1">
      <alignment horizontal="center" vertical="center"/>
    </xf>
    <xf numFmtId="0" fontId="3" fillId="0" borderId="1" xfId="7" applyFont="1" applyBorder="1" applyAlignment="1">
      <alignment horizontal="center" vertical="center"/>
    </xf>
    <xf numFmtId="0" fontId="8" fillId="0" borderId="0" xfId="7" applyFont="1" applyBorder="1" applyAlignment="1">
      <alignment horizontal="left"/>
    </xf>
    <xf numFmtId="0" fontId="8" fillId="0" borderId="1" xfId="7" applyFont="1" applyBorder="1" applyAlignment="1">
      <alignment horizontal="left"/>
    </xf>
    <xf numFmtId="0" fontId="8" fillId="0" borderId="3" xfId="7" applyFont="1" applyBorder="1" applyAlignment="1">
      <alignment horizontal="center" vertical="center"/>
    </xf>
    <xf numFmtId="0" fontId="8" fillId="0" borderId="4" xfId="7" applyFont="1" applyBorder="1" applyAlignment="1">
      <alignment horizontal="center" vertical="center"/>
    </xf>
    <xf numFmtId="0" fontId="8" fillId="0" borderId="5" xfId="7" applyFont="1" applyBorder="1" applyAlignment="1">
      <alignment horizontal="center" vertical="center"/>
    </xf>
    <xf numFmtId="0" fontId="16" fillId="0" borderId="6" xfId="7" applyFont="1" applyBorder="1" applyAlignment="1" applyProtection="1">
      <alignment horizontal="left" vertical="top" wrapText="1"/>
      <protection locked="0"/>
    </xf>
    <xf numFmtId="0" fontId="16" fillId="0" borderId="0" xfId="7" applyFont="1" applyBorder="1" applyAlignment="1" applyProtection="1">
      <alignment horizontal="left" vertical="top" wrapText="1"/>
      <protection locked="0"/>
    </xf>
    <xf numFmtId="0" fontId="16" fillId="0" borderId="7" xfId="7" applyFont="1" applyBorder="1" applyAlignment="1" applyProtection="1">
      <alignment horizontal="left" vertical="top" wrapText="1"/>
      <protection locked="0"/>
    </xf>
    <xf numFmtId="0" fontId="16" fillId="0" borderId="8" xfId="7" applyFont="1" applyBorder="1" applyAlignment="1" applyProtection="1">
      <alignment horizontal="left" vertical="top" wrapText="1"/>
      <protection locked="0"/>
    </xf>
    <xf numFmtId="0" fontId="16" fillId="0" borderId="1" xfId="7" applyFont="1" applyBorder="1" applyAlignment="1" applyProtection="1">
      <alignment horizontal="left" vertical="top" wrapText="1"/>
      <protection locked="0"/>
    </xf>
    <xf numFmtId="0" fontId="16" fillId="0" borderId="9" xfId="7" applyFont="1" applyBorder="1" applyAlignment="1" applyProtection="1">
      <alignment horizontal="left" vertical="top" wrapText="1"/>
      <protection locked="0"/>
    </xf>
    <xf numFmtId="0" fontId="3" fillId="2" borderId="2" xfId="7" applyFont="1" applyFill="1" applyBorder="1" applyAlignment="1">
      <alignment horizontal="center" vertical="center" shrinkToFit="1"/>
    </xf>
    <xf numFmtId="0" fontId="11" fillId="0" borderId="6" xfId="7" applyFont="1" applyBorder="1" applyAlignment="1">
      <alignment horizontal="center" vertical="center"/>
    </xf>
    <xf numFmtId="0" fontId="11" fillId="0" borderId="0" xfId="7" applyFont="1" applyBorder="1" applyAlignment="1">
      <alignment horizontal="center" vertical="center"/>
    </xf>
    <xf numFmtId="177" fontId="5" fillId="0" borderId="2" xfId="7" applyNumberFormat="1" applyFont="1" applyBorder="1" applyAlignment="1" applyProtection="1">
      <alignment horizontal="center" vertical="center"/>
      <protection hidden="1"/>
    </xf>
    <xf numFmtId="176" fontId="5" fillId="0" borderId="2" xfId="7" applyNumberFormat="1" applyFont="1" applyBorder="1" applyAlignment="1" applyProtection="1">
      <alignment horizontal="center" vertical="center"/>
      <protection hidden="1"/>
    </xf>
    <xf numFmtId="0" fontId="9" fillId="0" borderId="6" xfId="7" applyFont="1" applyBorder="1" applyAlignment="1">
      <alignment horizontal="center" vertical="center"/>
    </xf>
    <xf numFmtId="0" fontId="9" fillId="0" borderId="0" xfId="7" applyFont="1" applyBorder="1" applyAlignment="1">
      <alignment horizontal="center" vertical="center"/>
    </xf>
    <xf numFmtId="0" fontId="5" fillId="0" borderId="2" xfId="7" applyNumberFormat="1" applyFont="1" applyBorder="1" applyAlignment="1" applyProtection="1">
      <alignment horizontal="center" vertical="center"/>
      <protection hidden="1"/>
    </xf>
    <xf numFmtId="0" fontId="5" fillId="0" borderId="2" xfId="7" applyNumberFormat="1" applyFont="1" applyBorder="1" applyAlignment="1" applyProtection="1">
      <alignment horizontal="center" vertical="center" shrinkToFit="1"/>
      <protection hidden="1"/>
    </xf>
    <xf numFmtId="0" fontId="6" fillId="0" borderId="0" xfId="7" applyFont="1" applyAlignment="1">
      <alignment horizontal="center" vertical="center"/>
    </xf>
    <xf numFmtId="49" fontId="3" fillId="0" borderId="1" xfId="7" applyNumberFormat="1" applyFont="1" applyBorder="1" applyAlignment="1" applyProtection="1">
      <alignment horizontal="left" vertical="center"/>
      <protection hidden="1"/>
    </xf>
    <xf numFmtId="0" fontId="0" fillId="3" borderId="2" xfId="7" applyFont="1" applyFill="1" applyBorder="1" applyAlignment="1">
      <alignment horizontal="center" vertical="center"/>
    </xf>
    <xf numFmtId="0" fontId="0" fillId="3" borderId="3" xfId="7" applyFont="1" applyFill="1" applyBorder="1" applyAlignment="1">
      <alignment horizontal="center" vertical="center"/>
    </xf>
    <xf numFmtId="0" fontId="0" fillId="3" borderId="4" xfId="7" applyFont="1" applyFill="1" applyBorder="1" applyAlignment="1">
      <alignment horizontal="center" vertical="center"/>
    </xf>
    <xf numFmtId="0" fontId="0" fillId="3" borderId="5" xfId="7" applyFont="1" applyFill="1" applyBorder="1" applyAlignment="1">
      <alignment horizontal="center" vertical="center"/>
    </xf>
    <xf numFmtId="0" fontId="0" fillId="3" borderId="8" xfId="7" applyFont="1" applyFill="1" applyBorder="1" applyAlignment="1">
      <alignment horizontal="center" vertical="center"/>
    </xf>
    <xf numFmtId="0" fontId="0" fillId="3" borderId="1" xfId="7" applyFont="1" applyFill="1" applyBorder="1" applyAlignment="1">
      <alignment horizontal="center" vertical="center"/>
    </xf>
    <xf numFmtId="0" fontId="0" fillId="3" borderId="9" xfId="7" applyFont="1" applyFill="1" applyBorder="1" applyAlignment="1">
      <alignment horizontal="center" vertical="center"/>
    </xf>
    <xf numFmtId="0" fontId="0" fillId="3" borderId="2" xfId="7" applyFont="1" applyFill="1" applyBorder="1" applyAlignment="1">
      <alignment horizontal="center" vertical="center" wrapText="1"/>
    </xf>
  </cellXfs>
  <cellStyles count="8">
    <cellStyle name="Comma" xfId="4"/>
    <cellStyle name="Comma [0]" xfId="5"/>
    <cellStyle name="Currency" xfId="2"/>
    <cellStyle name="Currency [0]" xfId="3"/>
    <cellStyle name="Normal" xfId="7"/>
    <cellStyle name="Percent" xfId="1"/>
    <cellStyle name="桁区切り" xf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9225000000000005"/>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0.24</c:v>
                </c:pt>
                <c:pt idx="1">
                  <c:v>0.04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5BF-48D4-858E-1F227FD1C1BA}"/>
            </c:ext>
          </c:extLst>
        </c:ser>
        <c:dLbls>
          <c:showLegendKey val="0"/>
          <c:showVal val="0"/>
          <c:showCatName val="0"/>
          <c:showSerName val="0"/>
          <c:showPercent val="0"/>
          <c:showBubbleSize val="0"/>
        </c:dLbls>
        <c:gapWidth val="150"/>
        <c:axId val="27836922"/>
        <c:axId val="49205706"/>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データ!$EJ$6:$EN$6</c:f>
              <c:numCache>
                <c:formatCode>#,##0.00;"△"#,##0.00;"-"</c:formatCode>
                <c:ptCount val="5"/>
                <c:pt idx="0">
                  <c:v>0.04</c:v>
                </c:pt>
                <c:pt idx="1">
                  <c:v>0.15</c:v>
                </c:pt>
                <c:pt idx="2">
                  <c:v>0.02</c:v>
                </c:pt>
                <c:pt idx="3">
                  <c:v>0.06</c:v>
                </c:pt>
                <c:pt idx="4">
                  <c:v>0.02</c:v>
                </c:pt>
              </c:numCache>
            </c:numRef>
          </c:val>
          <c:smooth val="0"/>
          <c:extLst>
            <c:ext xmlns:c16="http://schemas.microsoft.com/office/drawing/2014/chart" uri="{C3380CC4-5D6E-409C-BE32-E72D297353CC}">
              <c16:uniqueId val="{00000001-25BF-48D4-858E-1F227FD1C1BA}"/>
            </c:ext>
          </c:extLst>
        </c:ser>
        <c:dLbls>
          <c:showLegendKey val="0"/>
          <c:showVal val="0"/>
          <c:showCatName val="0"/>
          <c:showSerName val="0"/>
          <c:showPercent val="0"/>
          <c:showBubbleSize val="0"/>
        </c:dLbls>
        <c:marker val="1"/>
        <c:smooth val="0"/>
        <c:axId val="27836922"/>
        <c:axId val="49205706"/>
      </c:lineChart>
      <c:dateAx>
        <c:axId val="27836922"/>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49205706"/>
        <c:crosses val="autoZero"/>
        <c:auto val="1"/>
        <c:lblOffset val="100"/>
        <c:baseTimeUnit val="years"/>
      </c:dateAx>
      <c:valAx>
        <c:axId val="49205706"/>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27836922"/>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B5-4BD6-A1A3-20C4DAB5AE5C}"/>
            </c:ext>
          </c:extLst>
        </c:ser>
        <c:dLbls>
          <c:showLegendKey val="0"/>
          <c:showVal val="0"/>
          <c:showCatName val="0"/>
          <c:showSerName val="0"/>
          <c:showPercent val="0"/>
          <c:showBubbleSize val="0"/>
        </c:dLbls>
        <c:gapWidth val="150"/>
        <c:axId val="54024015"/>
        <c:axId val="16454088"/>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EB5-4BD6-A1A3-20C4DAB5AE5C}"/>
            </c:ext>
          </c:extLst>
        </c:ser>
        <c:dLbls>
          <c:showLegendKey val="0"/>
          <c:showVal val="0"/>
          <c:showCatName val="0"/>
          <c:showSerName val="0"/>
          <c:showPercent val="0"/>
          <c:showBubbleSize val="0"/>
        </c:dLbls>
        <c:marker val="1"/>
        <c:smooth val="0"/>
        <c:axId val="54024015"/>
        <c:axId val="16454088"/>
      </c:lineChart>
      <c:dateAx>
        <c:axId val="54024015"/>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16454088"/>
        <c:crosses val="autoZero"/>
        <c:auto val="1"/>
        <c:lblOffset val="100"/>
        <c:baseTimeUnit val="years"/>
      </c:dateAx>
      <c:valAx>
        <c:axId val="16454088"/>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54024015"/>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98.8</c:v>
                </c:pt>
                <c:pt idx="1">
                  <c:v>98.83</c:v>
                </c:pt>
                <c:pt idx="2">
                  <c:v>98.86</c:v>
                </c:pt>
                <c:pt idx="3">
                  <c:v>98.92</c:v>
                </c:pt>
                <c:pt idx="4">
                  <c:v>99.01</c:v>
                </c:pt>
              </c:numCache>
            </c:numRef>
          </c:val>
          <c:extLst>
            <c:ext xmlns:c16="http://schemas.microsoft.com/office/drawing/2014/chart" uri="{C3380CC4-5D6E-409C-BE32-E72D297353CC}">
              <c16:uniqueId val="{00000000-F867-4A21-929C-84A32A7E71F3}"/>
            </c:ext>
          </c:extLst>
        </c:ser>
        <c:dLbls>
          <c:showLegendKey val="0"/>
          <c:showVal val="0"/>
          <c:showCatName val="0"/>
          <c:showSerName val="0"/>
          <c:showPercent val="0"/>
          <c:showBubbleSize val="0"/>
        </c:dLbls>
        <c:gapWidth val="150"/>
        <c:axId val="13869071"/>
        <c:axId val="57712780"/>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データ!$DC$6:$DG$6</c:f>
              <c:numCache>
                <c:formatCode>#,##0.00;"△"#,##0.00;"-"</c:formatCode>
                <c:ptCount val="5"/>
                <c:pt idx="0">
                  <c:v>96.99</c:v>
                </c:pt>
                <c:pt idx="1">
                  <c:v>97.08</c:v>
                </c:pt>
                <c:pt idx="2">
                  <c:v>96.71</c:v>
                </c:pt>
                <c:pt idx="3">
                  <c:v>96.8</c:v>
                </c:pt>
                <c:pt idx="4">
                  <c:v>97.53</c:v>
                </c:pt>
              </c:numCache>
            </c:numRef>
          </c:val>
          <c:smooth val="0"/>
          <c:extLst>
            <c:ext xmlns:c16="http://schemas.microsoft.com/office/drawing/2014/chart" uri="{C3380CC4-5D6E-409C-BE32-E72D297353CC}">
              <c16:uniqueId val="{00000001-F867-4A21-929C-84A32A7E71F3}"/>
            </c:ext>
          </c:extLst>
        </c:ser>
        <c:dLbls>
          <c:showLegendKey val="0"/>
          <c:showVal val="0"/>
          <c:showCatName val="0"/>
          <c:showSerName val="0"/>
          <c:showPercent val="0"/>
          <c:showBubbleSize val="0"/>
        </c:dLbls>
        <c:marker val="1"/>
        <c:smooth val="0"/>
        <c:axId val="13869071"/>
        <c:axId val="57712780"/>
      </c:lineChart>
      <c:dateAx>
        <c:axId val="13869071"/>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57712780"/>
        <c:crosses val="autoZero"/>
        <c:auto val="1"/>
        <c:lblOffset val="100"/>
        <c:baseTimeUnit val="years"/>
      </c:dateAx>
      <c:valAx>
        <c:axId val="57712780"/>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13869071"/>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5925000000000002"/>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110.26</c:v>
                </c:pt>
                <c:pt idx="1">
                  <c:v>111.07</c:v>
                </c:pt>
                <c:pt idx="2">
                  <c:v>117.18</c:v>
                </c:pt>
                <c:pt idx="3">
                  <c:v>114.22</c:v>
                </c:pt>
                <c:pt idx="4">
                  <c:v>116.23</c:v>
                </c:pt>
              </c:numCache>
            </c:numRef>
          </c:val>
          <c:extLst>
            <c:ext xmlns:c16="http://schemas.microsoft.com/office/drawing/2014/chart" uri="{C3380CC4-5D6E-409C-BE32-E72D297353CC}">
              <c16:uniqueId val="{00000000-8827-4288-B3A3-1812642D485B}"/>
            </c:ext>
          </c:extLst>
        </c:ser>
        <c:dLbls>
          <c:showLegendKey val="0"/>
          <c:showVal val="0"/>
          <c:showCatName val="0"/>
          <c:showSerName val="0"/>
          <c:showPercent val="0"/>
          <c:showBubbleSize val="0"/>
        </c:dLbls>
        <c:gapWidth val="150"/>
        <c:axId val="40198173"/>
        <c:axId val="26239245"/>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データ!$AD$6:$AH$6</c:f>
              <c:numCache>
                <c:formatCode>#,##0.00;"△"#,##0.00;"-"</c:formatCode>
                <c:ptCount val="5"/>
                <c:pt idx="0">
                  <c:v>105.43</c:v>
                </c:pt>
                <c:pt idx="1">
                  <c:v>106.56</c:v>
                </c:pt>
                <c:pt idx="2">
                  <c:v>109</c:v>
                </c:pt>
                <c:pt idx="3">
                  <c:v>104.85</c:v>
                </c:pt>
                <c:pt idx="4">
                  <c:v>107.21</c:v>
                </c:pt>
              </c:numCache>
            </c:numRef>
          </c:val>
          <c:smooth val="0"/>
          <c:extLst>
            <c:ext xmlns:c16="http://schemas.microsoft.com/office/drawing/2014/chart" uri="{C3380CC4-5D6E-409C-BE32-E72D297353CC}">
              <c16:uniqueId val="{00000001-8827-4288-B3A3-1812642D485B}"/>
            </c:ext>
          </c:extLst>
        </c:ser>
        <c:dLbls>
          <c:showLegendKey val="0"/>
          <c:showVal val="0"/>
          <c:showCatName val="0"/>
          <c:showSerName val="0"/>
          <c:showPercent val="0"/>
          <c:showBubbleSize val="0"/>
        </c:dLbls>
        <c:marker val="1"/>
        <c:smooth val="0"/>
        <c:axId val="40198173"/>
        <c:axId val="26239245"/>
      </c:lineChart>
      <c:dateAx>
        <c:axId val="40198173"/>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26239245"/>
        <c:crosses val="autoZero"/>
        <c:auto val="1"/>
        <c:lblOffset val="100"/>
        <c:baseTimeUnit val="years"/>
      </c:dateAx>
      <c:valAx>
        <c:axId val="26239245"/>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40198173"/>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9225000000000005"/>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10.119999999999999</c:v>
                </c:pt>
                <c:pt idx="1">
                  <c:v>12.53</c:v>
                </c:pt>
                <c:pt idx="2">
                  <c:v>14.58</c:v>
                </c:pt>
                <c:pt idx="3">
                  <c:v>17.5</c:v>
                </c:pt>
                <c:pt idx="4">
                  <c:v>19.43</c:v>
                </c:pt>
              </c:numCache>
            </c:numRef>
          </c:val>
          <c:extLst>
            <c:ext xmlns:c16="http://schemas.microsoft.com/office/drawing/2014/chart" uri="{C3380CC4-5D6E-409C-BE32-E72D297353CC}">
              <c16:uniqueId val="{00000000-A0CD-409A-B634-F9E5C358997F}"/>
            </c:ext>
          </c:extLst>
        </c:ser>
        <c:dLbls>
          <c:showLegendKey val="0"/>
          <c:showVal val="0"/>
          <c:showCatName val="0"/>
          <c:showSerName val="0"/>
          <c:showPercent val="0"/>
          <c:showBubbleSize val="0"/>
        </c:dLbls>
        <c:gapWidth val="150"/>
        <c:axId val="34826618"/>
        <c:axId val="45004109"/>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データ!$DN$6:$DR$6</c:f>
              <c:numCache>
                <c:formatCode>#,##0.00;"△"#,##0.00;"-"</c:formatCode>
                <c:ptCount val="5"/>
                <c:pt idx="0">
                  <c:v>19.579999999999998</c:v>
                </c:pt>
                <c:pt idx="1">
                  <c:v>22.24</c:v>
                </c:pt>
                <c:pt idx="2">
                  <c:v>15.87</c:v>
                </c:pt>
                <c:pt idx="3">
                  <c:v>14.72</c:v>
                </c:pt>
                <c:pt idx="4">
                  <c:v>11.11</c:v>
                </c:pt>
              </c:numCache>
            </c:numRef>
          </c:val>
          <c:smooth val="0"/>
          <c:extLst>
            <c:ext xmlns:c16="http://schemas.microsoft.com/office/drawing/2014/chart" uri="{C3380CC4-5D6E-409C-BE32-E72D297353CC}">
              <c16:uniqueId val="{00000001-A0CD-409A-B634-F9E5C358997F}"/>
            </c:ext>
          </c:extLst>
        </c:ser>
        <c:dLbls>
          <c:showLegendKey val="0"/>
          <c:showVal val="0"/>
          <c:showCatName val="0"/>
          <c:showSerName val="0"/>
          <c:showPercent val="0"/>
          <c:showBubbleSize val="0"/>
        </c:dLbls>
        <c:marker val="1"/>
        <c:smooth val="0"/>
        <c:axId val="34826618"/>
        <c:axId val="45004109"/>
      </c:lineChart>
      <c:dateAx>
        <c:axId val="34826618"/>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45004109"/>
        <c:crosses val="autoZero"/>
        <c:auto val="1"/>
        <c:lblOffset val="100"/>
        <c:baseTimeUnit val="years"/>
      </c:dateAx>
      <c:valAx>
        <c:axId val="45004109"/>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34826618"/>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9225000000000005"/>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58-4BE4-BF99-A8E4F5115E71}"/>
            </c:ext>
          </c:extLst>
        </c:ser>
        <c:dLbls>
          <c:showLegendKey val="0"/>
          <c:showVal val="0"/>
          <c:showCatName val="0"/>
          <c:showSerName val="0"/>
          <c:showPercent val="0"/>
          <c:showBubbleSize val="0"/>
        </c:dLbls>
        <c:gapWidth val="150"/>
        <c:axId val="2383799"/>
        <c:axId val="21454193"/>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データ!$DY$6:$EC$6</c:f>
              <c:numCache>
                <c:formatCode>#,##0.00;"△"#,##0.00;"-"</c:formatCode>
                <c:ptCount val="5"/>
                <c:pt idx="0">
                  <c:v>3.27</c:v>
                </c:pt>
                <c:pt idx="1">
                  <c:v>0.28999999999999998</c:v>
                </c:pt>
                <c:pt idx="2">
                  <c:v>0.53</c:v>
                </c:pt>
                <c:pt idx="3">
                  <c:v>1.01</c:v>
                </c:pt>
                <c:pt idx="4">
                  <c:v>1.6</c:v>
                </c:pt>
              </c:numCache>
            </c:numRef>
          </c:val>
          <c:smooth val="0"/>
          <c:extLst>
            <c:ext xmlns:c16="http://schemas.microsoft.com/office/drawing/2014/chart" uri="{C3380CC4-5D6E-409C-BE32-E72D297353CC}">
              <c16:uniqueId val="{00000001-0A58-4BE4-BF99-A8E4F5115E71}"/>
            </c:ext>
          </c:extLst>
        </c:ser>
        <c:dLbls>
          <c:showLegendKey val="0"/>
          <c:showVal val="0"/>
          <c:showCatName val="0"/>
          <c:showSerName val="0"/>
          <c:showPercent val="0"/>
          <c:showBubbleSize val="0"/>
        </c:dLbls>
        <c:marker val="1"/>
        <c:smooth val="0"/>
        <c:axId val="2383799"/>
        <c:axId val="21454193"/>
      </c:lineChart>
      <c:dateAx>
        <c:axId val="2383799"/>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21454193"/>
        <c:crosses val="autoZero"/>
        <c:auto val="1"/>
        <c:lblOffset val="100"/>
        <c:baseTimeUnit val="years"/>
      </c:dateAx>
      <c:valAx>
        <c:axId val="21454193"/>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2383799"/>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F7-46D9-9EAE-C4B51AE6C4D2}"/>
            </c:ext>
          </c:extLst>
        </c:ser>
        <c:dLbls>
          <c:showLegendKey val="0"/>
          <c:showVal val="0"/>
          <c:showCatName val="0"/>
          <c:showSerName val="0"/>
          <c:showPercent val="0"/>
          <c:showBubbleSize val="0"/>
        </c:dLbls>
        <c:gapWidth val="150"/>
        <c:axId val="58870012"/>
        <c:axId val="60068066"/>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データ!$AO$6:$AS$6</c:f>
              <c:numCache>
                <c:formatCode>#,##0.00;"△"#,##0.00;"-"</c:formatCode>
                <c:ptCount val="5"/>
                <c:pt idx="0">
                  <c:v>27.29</c:v>
                </c:pt>
                <c:pt idx="1">
                  <c:v>8.31</c:v>
                </c:pt>
                <c:pt idx="2" formatCode="#,##0.00;&quot;△&quot;#,##0.00">
                  <c:v>0</c:v>
                </c:pt>
                <c:pt idx="3" formatCode="#,##0.00;&quot;△&quot;#,##0.00">
                  <c:v>0</c:v>
                </c:pt>
                <c:pt idx="4">
                  <c:v>1.31</c:v>
                </c:pt>
              </c:numCache>
            </c:numRef>
          </c:val>
          <c:smooth val="0"/>
          <c:extLst>
            <c:ext xmlns:c16="http://schemas.microsoft.com/office/drawing/2014/chart" uri="{C3380CC4-5D6E-409C-BE32-E72D297353CC}">
              <c16:uniqueId val="{00000001-BDF7-46D9-9EAE-C4B51AE6C4D2}"/>
            </c:ext>
          </c:extLst>
        </c:ser>
        <c:dLbls>
          <c:showLegendKey val="0"/>
          <c:showVal val="0"/>
          <c:showCatName val="0"/>
          <c:showSerName val="0"/>
          <c:showPercent val="0"/>
          <c:showBubbleSize val="0"/>
        </c:dLbls>
        <c:marker val="1"/>
        <c:smooth val="0"/>
        <c:axId val="58870012"/>
        <c:axId val="60068066"/>
      </c:lineChart>
      <c:dateAx>
        <c:axId val="58870012"/>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60068066"/>
        <c:crosses val="autoZero"/>
        <c:auto val="1"/>
        <c:lblOffset val="100"/>
        <c:baseTimeUnit val="years"/>
      </c:dateAx>
      <c:valAx>
        <c:axId val="60068066"/>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58870012"/>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47.32</c:v>
                </c:pt>
                <c:pt idx="1">
                  <c:v>68.88</c:v>
                </c:pt>
                <c:pt idx="2">
                  <c:v>72.8</c:v>
                </c:pt>
                <c:pt idx="3">
                  <c:v>78.75</c:v>
                </c:pt>
                <c:pt idx="4">
                  <c:v>99.91</c:v>
                </c:pt>
              </c:numCache>
            </c:numRef>
          </c:val>
          <c:extLst>
            <c:ext xmlns:c16="http://schemas.microsoft.com/office/drawing/2014/chart" uri="{C3380CC4-5D6E-409C-BE32-E72D297353CC}">
              <c16:uniqueId val="{00000000-664C-4DAE-BD45-6CA0F3627FF9}"/>
            </c:ext>
          </c:extLst>
        </c:ser>
        <c:dLbls>
          <c:showLegendKey val="0"/>
          <c:showVal val="0"/>
          <c:showCatName val="0"/>
          <c:showSerName val="0"/>
          <c:showPercent val="0"/>
          <c:showBubbleSize val="0"/>
        </c:dLbls>
        <c:gapWidth val="150"/>
        <c:axId val="3741682"/>
        <c:axId val="33675143"/>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データ!$AZ$6:$BD$6</c:f>
              <c:numCache>
                <c:formatCode>#,##0.00;"△"#,##0.00;"-"</c:formatCode>
                <c:ptCount val="5"/>
                <c:pt idx="0">
                  <c:v>77.83</c:v>
                </c:pt>
                <c:pt idx="1">
                  <c:v>86.93</c:v>
                </c:pt>
                <c:pt idx="2">
                  <c:v>70.66</c:v>
                </c:pt>
                <c:pt idx="3">
                  <c:v>53.32</c:v>
                </c:pt>
                <c:pt idx="4">
                  <c:v>78.55</c:v>
                </c:pt>
              </c:numCache>
            </c:numRef>
          </c:val>
          <c:smooth val="0"/>
          <c:extLst>
            <c:ext xmlns:c16="http://schemas.microsoft.com/office/drawing/2014/chart" uri="{C3380CC4-5D6E-409C-BE32-E72D297353CC}">
              <c16:uniqueId val="{00000001-664C-4DAE-BD45-6CA0F3627FF9}"/>
            </c:ext>
          </c:extLst>
        </c:ser>
        <c:dLbls>
          <c:showLegendKey val="0"/>
          <c:showVal val="0"/>
          <c:showCatName val="0"/>
          <c:showSerName val="0"/>
          <c:showPercent val="0"/>
          <c:showBubbleSize val="0"/>
        </c:dLbls>
        <c:marker val="1"/>
        <c:smooth val="0"/>
        <c:axId val="3741682"/>
        <c:axId val="33675143"/>
      </c:lineChart>
      <c:dateAx>
        <c:axId val="3741682"/>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33675143"/>
        <c:crosses val="autoZero"/>
        <c:auto val="1"/>
        <c:lblOffset val="100"/>
        <c:baseTimeUnit val="years"/>
      </c:dateAx>
      <c:valAx>
        <c:axId val="33675143"/>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3741682"/>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585.75</c:v>
                </c:pt>
                <c:pt idx="1">
                  <c:v>526.20000000000005</c:v>
                </c:pt>
                <c:pt idx="2">
                  <c:v>491.98</c:v>
                </c:pt>
                <c:pt idx="3">
                  <c:v>443.71</c:v>
                </c:pt>
                <c:pt idx="4">
                  <c:v>473.09</c:v>
                </c:pt>
              </c:numCache>
            </c:numRef>
          </c:val>
          <c:extLst>
            <c:ext xmlns:c16="http://schemas.microsoft.com/office/drawing/2014/chart" uri="{C3380CC4-5D6E-409C-BE32-E72D297353CC}">
              <c16:uniqueId val="{00000000-5775-4635-BFEC-84C71C789E07}"/>
            </c:ext>
          </c:extLst>
        </c:ser>
        <c:dLbls>
          <c:showLegendKey val="0"/>
          <c:showVal val="0"/>
          <c:showCatName val="0"/>
          <c:showSerName val="0"/>
          <c:showPercent val="0"/>
          <c:showBubbleSize val="0"/>
        </c:dLbls>
        <c:gapWidth val="150"/>
        <c:axId val="34640832"/>
        <c:axId val="43332040"/>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データ!$BK$6:$BO$6</c:f>
              <c:numCache>
                <c:formatCode>#,##0.00;"△"#,##0.00;"-"</c:formatCode>
                <c:ptCount val="5"/>
                <c:pt idx="0">
                  <c:v>710.4</c:v>
                </c:pt>
                <c:pt idx="1">
                  <c:v>674.86</c:v>
                </c:pt>
                <c:pt idx="2">
                  <c:v>670.71</c:v>
                </c:pt>
                <c:pt idx="3">
                  <c:v>719.63</c:v>
                </c:pt>
                <c:pt idx="4">
                  <c:v>479.51</c:v>
                </c:pt>
              </c:numCache>
            </c:numRef>
          </c:val>
          <c:smooth val="0"/>
          <c:extLst>
            <c:ext xmlns:c16="http://schemas.microsoft.com/office/drawing/2014/chart" uri="{C3380CC4-5D6E-409C-BE32-E72D297353CC}">
              <c16:uniqueId val="{00000001-5775-4635-BFEC-84C71C789E07}"/>
            </c:ext>
          </c:extLst>
        </c:ser>
        <c:dLbls>
          <c:showLegendKey val="0"/>
          <c:showVal val="0"/>
          <c:showCatName val="0"/>
          <c:showSerName val="0"/>
          <c:showPercent val="0"/>
          <c:showBubbleSize val="0"/>
        </c:dLbls>
        <c:marker val="1"/>
        <c:smooth val="0"/>
        <c:axId val="34640832"/>
        <c:axId val="43332040"/>
      </c:lineChart>
      <c:dateAx>
        <c:axId val="34640832"/>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43332040"/>
        <c:crosses val="autoZero"/>
        <c:auto val="1"/>
        <c:lblOffset val="100"/>
        <c:baseTimeUnit val="years"/>
      </c:dateAx>
      <c:valAx>
        <c:axId val="43332040"/>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34640832"/>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85</c:v>
                </c:pt>
                <c:pt idx="1">
                  <c:v>84.98</c:v>
                </c:pt>
                <c:pt idx="2">
                  <c:v>88.77</c:v>
                </c:pt>
                <c:pt idx="3">
                  <c:v>97.2</c:v>
                </c:pt>
                <c:pt idx="4">
                  <c:v>100.65</c:v>
                </c:pt>
              </c:numCache>
            </c:numRef>
          </c:val>
          <c:extLst>
            <c:ext xmlns:c16="http://schemas.microsoft.com/office/drawing/2014/chart" uri="{C3380CC4-5D6E-409C-BE32-E72D297353CC}">
              <c16:uniqueId val="{00000000-E03E-4028-9693-ED2018E2F6A6}"/>
            </c:ext>
          </c:extLst>
        </c:ser>
        <c:dLbls>
          <c:showLegendKey val="0"/>
          <c:showVal val="0"/>
          <c:showCatName val="0"/>
          <c:showSerName val="0"/>
          <c:showPercent val="0"/>
          <c:showBubbleSize val="0"/>
        </c:dLbls>
        <c:gapWidth val="150"/>
        <c:axId val="54444047"/>
        <c:axId val="20234383"/>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データ!$BV$6:$BZ$6</c:f>
              <c:numCache>
                <c:formatCode>#,##0.00;"△"#,##0.00;"-"</c:formatCode>
                <c:ptCount val="5"/>
                <c:pt idx="0">
                  <c:v>97.39</c:v>
                </c:pt>
                <c:pt idx="1">
                  <c:v>97.78</c:v>
                </c:pt>
                <c:pt idx="2">
                  <c:v>96.07</c:v>
                </c:pt>
                <c:pt idx="3">
                  <c:v>97.9</c:v>
                </c:pt>
                <c:pt idx="4">
                  <c:v>97.75</c:v>
                </c:pt>
              </c:numCache>
            </c:numRef>
          </c:val>
          <c:smooth val="0"/>
          <c:extLst>
            <c:ext xmlns:c16="http://schemas.microsoft.com/office/drawing/2014/chart" uri="{C3380CC4-5D6E-409C-BE32-E72D297353CC}">
              <c16:uniqueId val="{00000001-E03E-4028-9693-ED2018E2F6A6}"/>
            </c:ext>
          </c:extLst>
        </c:ser>
        <c:dLbls>
          <c:showLegendKey val="0"/>
          <c:showVal val="0"/>
          <c:showCatName val="0"/>
          <c:showSerName val="0"/>
          <c:showPercent val="0"/>
          <c:showBubbleSize val="0"/>
        </c:dLbls>
        <c:marker val="1"/>
        <c:smooth val="0"/>
        <c:axId val="54444047"/>
        <c:axId val="20234383"/>
      </c:lineChart>
      <c:dateAx>
        <c:axId val="54444047"/>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20234383"/>
        <c:crosses val="autoZero"/>
        <c:auto val="1"/>
        <c:lblOffset val="100"/>
        <c:baseTimeUnit val="years"/>
      </c:dateAx>
      <c:valAx>
        <c:axId val="20234383"/>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54444047"/>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82.37</c:v>
                </c:pt>
                <c:pt idx="1">
                  <c:v>82.64</c:v>
                </c:pt>
                <c:pt idx="2">
                  <c:v>79.28</c:v>
                </c:pt>
                <c:pt idx="3">
                  <c:v>72.58</c:v>
                </c:pt>
                <c:pt idx="4">
                  <c:v>68.27</c:v>
                </c:pt>
              </c:numCache>
            </c:numRef>
          </c:val>
          <c:extLst>
            <c:ext xmlns:c16="http://schemas.microsoft.com/office/drawing/2014/chart" uri="{C3380CC4-5D6E-409C-BE32-E72D297353CC}">
              <c16:uniqueId val="{00000000-754F-464A-BA6D-51BCF9CC9193}"/>
            </c:ext>
          </c:extLst>
        </c:ser>
        <c:dLbls>
          <c:showLegendKey val="0"/>
          <c:showVal val="0"/>
          <c:showCatName val="0"/>
          <c:showSerName val="0"/>
          <c:showPercent val="0"/>
          <c:showBubbleSize val="0"/>
        </c:dLbls>
        <c:gapWidth val="150"/>
        <c:axId val="47891719"/>
        <c:axId val="28372289"/>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データ!$CG$6:$CK$6</c:f>
              <c:numCache>
                <c:formatCode>#,##0.00;"△"#,##0.00;"-"</c:formatCode>
                <c:ptCount val="5"/>
                <c:pt idx="0">
                  <c:v>114.85</c:v>
                </c:pt>
                <c:pt idx="1">
                  <c:v>114.82</c:v>
                </c:pt>
                <c:pt idx="2">
                  <c:v>122.01</c:v>
                </c:pt>
                <c:pt idx="3">
                  <c:v>112.77</c:v>
                </c:pt>
                <c:pt idx="4">
                  <c:v>105.3</c:v>
                </c:pt>
              </c:numCache>
            </c:numRef>
          </c:val>
          <c:smooth val="0"/>
          <c:extLst>
            <c:ext xmlns:c16="http://schemas.microsoft.com/office/drawing/2014/chart" uri="{C3380CC4-5D6E-409C-BE32-E72D297353CC}">
              <c16:uniqueId val="{00000001-754F-464A-BA6D-51BCF9CC9193}"/>
            </c:ext>
          </c:extLst>
        </c:ser>
        <c:dLbls>
          <c:showLegendKey val="0"/>
          <c:showVal val="0"/>
          <c:showCatName val="0"/>
          <c:showSerName val="0"/>
          <c:showPercent val="0"/>
          <c:showBubbleSize val="0"/>
        </c:dLbls>
        <c:marker val="1"/>
        <c:smooth val="0"/>
        <c:axId val="47891719"/>
        <c:axId val="28372289"/>
      </c:lineChart>
      <c:dateAx>
        <c:axId val="47891719"/>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28372289"/>
        <c:crosses val="autoZero"/>
        <c:auto val="1"/>
        <c:lblOffset val="100"/>
        <c:baseTimeUnit val="years"/>
      </c:dateAx>
      <c:valAx>
        <c:axId val="28372289"/>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47891719"/>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①経常収支比率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②累積欠損金比率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③流動比率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④企業債残高対事業規模比率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⑤経費回収率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⑥汚水処理原価</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円</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⑦施設利用率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⑧水洗化率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①有形固定資産減価償却率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②管渠老朽化率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③管渠改善率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27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44623886-F3B0-4E8E-BAD3-7486862F43F6}"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【106.67】</a:t>
          </a:fld>
          <a:endParaRPr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52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AE54D88A-5355-4CD6-B382-5A013EBF7EBB}"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【3.64】</a:t>
          </a:fld>
          <a:endParaRPr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677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49CC2A37-2F1B-41F2-B623-B0D253802A97}"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【67.52】</a:t>
          </a:fld>
          <a:endParaRPr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02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2A462099-383D-47F8-941C-BACEEFD58D62}"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【705.21】</a:t>
          </a:fld>
          <a:endParaRPr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025" y="67341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C60EFE34-905A-45DD-A24C-F249E0E323F8}"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【95.57】</a:t>
          </a:fld>
          <a:endParaRPr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xdr:cNvSpPr txBox="1"/>
      </xdr:nvSpPr>
      <xdr:spPr>
        <a:xfrm>
          <a:off x="12296775" y="67341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1A99A34B-1EAF-45CB-A47D-3A2081960083}"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【59.57】</a:t>
          </a:fld>
          <a:endParaRPr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525" y="67341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A075D62D-FEA3-436B-8B4B-9B89C7B677FB}"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【134.52】</a:t>
          </a:fld>
          <a:endParaRPr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275" y="67341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3C28C305-259C-45F0-BBB8-221C84BD3BD2}"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【98.96】</a:t>
          </a:fld>
          <a:endParaRPr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275" y="108489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63DFC1A9-F25B-4704-982E-81F40A1A1BFA}"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【36.52】</a:t>
          </a:fld>
          <a:endParaRPr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601325" y="108489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5745FB21-A462-4E82-AB5F-EAD118D5C886}"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【5.72】</a:t>
          </a:fld>
          <a:endParaRPr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275" y="108489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9B40CC7F-74B1-41D5-AB21-1A3FF8C12BF1}"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【0.30】</a:t>
          </a:fld>
          <a:endParaRPr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1" zoomScale="70" zoomScaleNormal="70" workbookViewId="0">
      <selection activeCell="CA67" sqref="CA6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埼玉県　和光市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Ba</v>
      </c>
      <c r="X8" s="78"/>
      <c r="Y8" s="78"/>
      <c r="Z8" s="78"/>
      <c r="AA8" s="78"/>
      <c r="AB8" s="78"/>
      <c r="AC8" s="78"/>
      <c r="AD8" s="79" t="str">
        <f>データ!$M$6</f>
        <v>非設置</v>
      </c>
      <c r="AE8" s="79"/>
      <c r="AF8" s="79"/>
      <c r="AG8" s="79"/>
      <c r="AH8" s="79"/>
      <c r="AI8" s="79"/>
      <c r="AJ8" s="79"/>
      <c r="AK8" s="3"/>
      <c r="AL8" s="75">
        <f>データ!S6</f>
        <v>84161</v>
      </c>
      <c r="AM8" s="75"/>
      <c r="AN8" s="75"/>
      <c r="AO8" s="75"/>
      <c r="AP8" s="75"/>
      <c r="AQ8" s="75"/>
      <c r="AR8" s="75"/>
      <c r="AS8" s="75"/>
      <c r="AT8" s="74">
        <f>データ!T6</f>
        <v>11.04</v>
      </c>
      <c r="AU8" s="74"/>
      <c r="AV8" s="74"/>
      <c r="AW8" s="74"/>
      <c r="AX8" s="74"/>
      <c r="AY8" s="74"/>
      <c r="AZ8" s="74"/>
      <c r="BA8" s="74"/>
      <c r="BB8" s="74">
        <f>データ!U6</f>
        <v>7623.28</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77.97</v>
      </c>
      <c r="J10" s="74"/>
      <c r="K10" s="74"/>
      <c r="L10" s="74"/>
      <c r="M10" s="74"/>
      <c r="N10" s="74"/>
      <c r="O10" s="74"/>
      <c r="P10" s="74">
        <f>データ!P6</f>
        <v>97.11</v>
      </c>
      <c r="Q10" s="74"/>
      <c r="R10" s="74"/>
      <c r="S10" s="74"/>
      <c r="T10" s="74"/>
      <c r="U10" s="74"/>
      <c r="V10" s="74"/>
      <c r="W10" s="74">
        <f>データ!Q6</f>
        <v>107.6</v>
      </c>
      <c r="X10" s="74"/>
      <c r="Y10" s="74"/>
      <c r="Z10" s="74"/>
      <c r="AA10" s="74"/>
      <c r="AB10" s="74"/>
      <c r="AC10" s="74"/>
      <c r="AD10" s="75">
        <f>データ!R6</f>
        <v>1262</v>
      </c>
      <c r="AE10" s="75"/>
      <c r="AF10" s="75"/>
      <c r="AG10" s="75"/>
      <c r="AH10" s="75"/>
      <c r="AI10" s="75"/>
      <c r="AJ10" s="75"/>
      <c r="AK10" s="2"/>
      <c r="AL10" s="75">
        <f>データ!V6</f>
        <v>81362</v>
      </c>
      <c r="AM10" s="75"/>
      <c r="AN10" s="75"/>
      <c r="AO10" s="75"/>
      <c r="AP10" s="75"/>
      <c r="AQ10" s="75"/>
      <c r="AR10" s="75"/>
      <c r="AS10" s="75"/>
      <c r="AT10" s="74">
        <f>データ!W6</f>
        <v>7.7</v>
      </c>
      <c r="AU10" s="74"/>
      <c r="AV10" s="74"/>
      <c r="AW10" s="74"/>
      <c r="AX10" s="74"/>
      <c r="AY10" s="74"/>
      <c r="AZ10" s="74"/>
      <c r="BA10" s="74"/>
      <c r="BB10" s="74">
        <f>データ!X6</f>
        <v>10566.49</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IWGq7YvHTlElwzmXkfIr3aXu5GxyWzItZICZRjvK3KQiAWC9Ls4CBqbzjq8tr1TIAuVxDtf6/QHyVcG/3y6xuA==" saltValue="bbxDnvvXfgWXndV8uAJS0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 right="0.196850393700787" top="0.196850393700787" bottom="0.196850393700787" header="0.196850393700787" footer="0.196850393700787"/>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112291</v>
      </c>
      <c r="D6" s="33">
        <f t="shared" si="3"/>
        <v>46</v>
      </c>
      <c r="E6" s="33">
        <f t="shared" si="3"/>
        <v>17</v>
      </c>
      <c r="F6" s="33">
        <f t="shared" si="3"/>
        <v>1</v>
      </c>
      <c r="G6" s="33">
        <f t="shared" si="3"/>
        <v>0</v>
      </c>
      <c r="H6" s="33" t="str">
        <f t="shared" si="3"/>
        <v>埼玉県　和光市</v>
      </c>
      <c r="I6" s="33" t="str">
        <f t="shared" si="3"/>
        <v>法適用</v>
      </c>
      <c r="J6" s="33" t="str">
        <f t="shared" si="3"/>
        <v>下水道事業</v>
      </c>
      <c r="K6" s="33" t="str">
        <f t="shared" si="3"/>
        <v>公共下水道</v>
      </c>
      <c r="L6" s="33" t="str">
        <f t="shared" si="3"/>
        <v>Ba</v>
      </c>
      <c r="M6" s="33" t="str">
        <f t="shared" si="3"/>
        <v>非設置</v>
      </c>
      <c r="N6" s="34" t="str">
        <f t="shared" si="3"/>
        <v>-</v>
      </c>
      <c r="O6" s="34">
        <f t="shared" si="3"/>
        <v>77.97</v>
      </c>
      <c r="P6" s="34">
        <f t="shared" si="3"/>
        <v>97.11</v>
      </c>
      <c r="Q6" s="34">
        <f t="shared" si="3"/>
        <v>107.6</v>
      </c>
      <c r="R6" s="34">
        <f t="shared" si="3"/>
        <v>1262</v>
      </c>
      <c r="S6" s="34">
        <f t="shared" si="3"/>
        <v>84161</v>
      </c>
      <c r="T6" s="34">
        <f t="shared" si="3"/>
        <v>11.04</v>
      </c>
      <c r="U6" s="34">
        <f t="shared" si="3"/>
        <v>7623.28</v>
      </c>
      <c r="V6" s="34">
        <f t="shared" si="3"/>
        <v>81362</v>
      </c>
      <c r="W6" s="34">
        <f t="shared" si="3"/>
        <v>7.7</v>
      </c>
      <c r="X6" s="34">
        <f t="shared" si="3"/>
        <v>10566.49</v>
      </c>
      <c r="Y6" s="35">
        <f>IF(Y7="",NA(),Y7)</f>
        <v>110.26</v>
      </c>
      <c r="Z6" s="35">
        <f t="shared" ref="Z6:AH6" si="4">IF(Z7="",NA(),Z7)</f>
        <v>111.07</v>
      </c>
      <c r="AA6" s="35">
        <f t="shared" si="4"/>
        <v>117.18</v>
      </c>
      <c r="AB6" s="35">
        <f t="shared" si="4"/>
        <v>114.22</v>
      </c>
      <c r="AC6" s="35">
        <f t="shared" si="4"/>
        <v>116.23</v>
      </c>
      <c r="AD6" s="35">
        <f t="shared" si="4"/>
        <v>105.43</v>
      </c>
      <c r="AE6" s="35">
        <f t="shared" si="4"/>
        <v>106.56</v>
      </c>
      <c r="AF6" s="35">
        <f t="shared" si="4"/>
        <v>109</v>
      </c>
      <c r="AG6" s="35">
        <f t="shared" si="4"/>
        <v>104.85</v>
      </c>
      <c r="AH6" s="35">
        <f t="shared" si="4"/>
        <v>107.21</v>
      </c>
      <c r="AI6" s="34" t="str">
        <f>IF(AI7="","",IF(AI7="-","【-】","【"&amp;SUBSTITUTE(TEXT(AI7,"#,##0.00"),"-","△")&amp;"】"))</f>
        <v>【106.67】</v>
      </c>
      <c r="AJ6" s="34">
        <f>IF(AJ7="",NA(),AJ7)</f>
        <v>0</v>
      </c>
      <c r="AK6" s="34">
        <f t="shared" ref="AK6:AS6" si="5">IF(AK7="",NA(),AK7)</f>
        <v>0</v>
      </c>
      <c r="AL6" s="34">
        <f t="shared" si="5"/>
        <v>0</v>
      </c>
      <c r="AM6" s="34">
        <f t="shared" si="5"/>
        <v>0</v>
      </c>
      <c r="AN6" s="34">
        <f t="shared" si="5"/>
        <v>0</v>
      </c>
      <c r="AO6" s="35">
        <f t="shared" si="5"/>
        <v>27.29</v>
      </c>
      <c r="AP6" s="35">
        <f t="shared" si="5"/>
        <v>8.31</v>
      </c>
      <c r="AQ6" s="34">
        <f t="shared" si="5"/>
        <v>0</v>
      </c>
      <c r="AR6" s="34">
        <f t="shared" si="5"/>
        <v>0</v>
      </c>
      <c r="AS6" s="35">
        <f t="shared" si="5"/>
        <v>1.31</v>
      </c>
      <c r="AT6" s="34" t="str">
        <f>IF(AT7="","",IF(AT7="-","【-】","【"&amp;SUBSTITUTE(TEXT(AT7,"#,##0.00"),"-","△")&amp;"】"))</f>
        <v>【3.64】</v>
      </c>
      <c r="AU6" s="35">
        <f>IF(AU7="",NA(),AU7)</f>
        <v>47.32</v>
      </c>
      <c r="AV6" s="35">
        <f t="shared" ref="AV6:BD6" si="6">IF(AV7="",NA(),AV7)</f>
        <v>68.88</v>
      </c>
      <c r="AW6" s="35">
        <f t="shared" si="6"/>
        <v>72.8</v>
      </c>
      <c r="AX6" s="35">
        <f t="shared" si="6"/>
        <v>78.75</v>
      </c>
      <c r="AY6" s="35">
        <f t="shared" si="6"/>
        <v>99.91</v>
      </c>
      <c r="AZ6" s="35">
        <f t="shared" si="6"/>
        <v>77.83</v>
      </c>
      <c r="BA6" s="35">
        <f t="shared" si="6"/>
        <v>86.93</v>
      </c>
      <c r="BB6" s="35">
        <f t="shared" si="6"/>
        <v>70.66</v>
      </c>
      <c r="BC6" s="35">
        <f t="shared" si="6"/>
        <v>53.32</v>
      </c>
      <c r="BD6" s="35">
        <f t="shared" si="6"/>
        <v>78.55</v>
      </c>
      <c r="BE6" s="34" t="str">
        <f>IF(BE7="","",IF(BE7="-","【-】","【"&amp;SUBSTITUTE(TEXT(BE7,"#,##0.00"),"-","△")&amp;"】"))</f>
        <v>【67.52】</v>
      </c>
      <c r="BF6" s="35">
        <f>IF(BF7="",NA(),BF7)</f>
        <v>585.75</v>
      </c>
      <c r="BG6" s="35">
        <f t="shared" ref="BG6:BO6" si="7">IF(BG7="",NA(),BG7)</f>
        <v>526.20000000000005</v>
      </c>
      <c r="BH6" s="35">
        <f t="shared" si="7"/>
        <v>491.98</v>
      </c>
      <c r="BI6" s="35">
        <f t="shared" si="7"/>
        <v>443.71</v>
      </c>
      <c r="BJ6" s="35">
        <f t="shared" si="7"/>
        <v>473.09</v>
      </c>
      <c r="BK6" s="35">
        <f t="shared" si="7"/>
        <v>710.4</v>
      </c>
      <c r="BL6" s="35">
        <f t="shared" si="7"/>
        <v>674.86</v>
      </c>
      <c r="BM6" s="35">
        <f t="shared" si="7"/>
        <v>670.71</v>
      </c>
      <c r="BN6" s="35">
        <f t="shared" si="7"/>
        <v>719.63</v>
      </c>
      <c r="BO6" s="35">
        <f t="shared" si="7"/>
        <v>479.51</v>
      </c>
      <c r="BP6" s="34" t="str">
        <f>IF(BP7="","",IF(BP7="-","【-】","【"&amp;SUBSTITUTE(TEXT(BP7,"#,##0.00"),"-","△")&amp;"】"))</f>
        <v>【705.21】</v>
      </c>
      <c r="BQ6" s="35">
        <f>IF(BQ7="",NA(),BQ7)</f>
        <v>85</v>
      </c>
      <c r="BR6" s="35">
        <f t="shared" ref="BR6:BZ6" si="8">IF(BR7="",NA(),BR7)</f>
        <v>84.98</v>
      </c>
      <c r="BS6" s="35">
        <f t="shared" si="8"/>
        <v>88.77</v>
      </c>
      <c r="BT6" s="35">
        <f t="shared" si="8"/>
        <v>97.2</v>
      </c>
      <c r="BU6" s="35">
        <f t="shared" si="8"/>
        <v>100.65</v>
      </c>
      <c r="BV6" s="35">
        <f t="shared" si="8"/>
        <v>97.39</v>
      </c>
      <c r="BW6" s="35">
        <f t="shared" si="8"/>
        <v>97.78</v>
      </c>
      <c r="BX6" s="35">
        <f t="shared" si="8"/>
        <v>96.07</v>
      </c>
      <c r="BY6" s="35">
        <f t="shared" si="8"/>
        <v>97.9</v>
      </c>
      <c r="BZ6" s="35">
        <f t="shared" si="8"/>
        <v>97.75</v>
      </c>
      <c r="CA6" s="34" t="str">
        <f>IF(CA7="","",IF(CA7="-","【-】","【"&amp;SUBSTITUTE(TEXT(CA7,"#,##0.00"),"-","△")&amp;"】"))</f>
        <v>【98.96】</v>
      </c>
      <c r="CB6" s="35">
        <f>IF(CB7="",NA(),CB7)</f>
        <v>82.37</v>
      </c>
      <c r="CC6" s="35">
        <f t="shared" ref="CC6:CK6" si="9">IF(CC7="",NA(),CC7)</f>
        <v>82.64</v>
      </c>
      <c r="CD6" s="35">
        <f t="shared" si="9"/>
        <v>79.28</v>
      </c>
      <c r="CE6" s="35">
        <f t="shared" si="9"/>
        <v>72.58</v>
      </c>
      <c r="CF6" s="35">
        <f t="shared" si="9"/>
        <v>68.27</v>
      </c>
      <c r="CG6" s="35">
        <f t="shared" si="9"/>
        <v>114.85</v>
      </c>
      <c r="CH6" s="35">
        <f t="shared" si="9"/>
        <v>114.82</v>
      </c>
      <c r="CI6" s="35">
        <f t="shared" si="9"/>
        <v>122.01</v>
      </c>
      <c r="CJ6" s="35">
        <f t="shared" si="9"/>
        <v>112.77</v>
      </c>
      <c r="CK6" s="35">
        <f t="shared" si="9"/>
        <v>105.3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t="str">
        <f t="shared" si="10"/>
        <v>-</v>
      </c>
      <c r="CW6" s="34" t="str">
        <f>IF(CW7="","",IF(CW7="-","【-】","【"&amp;SUBSTITUTE(TEXT(CW7,"#,##0.00"),"-","△")&amp;"】"))</f>
        <v>【59.57】</v>
      </c>
      <c r="CX6" s="35">
        <f>IF(CX7="",NA(),CX7)</f>
        <v>98.8</v>
      </c>
      <c r="CY6" s="35">
        <f t="shared" ref="CY6:DG6" si="11">IF(CY7="",NA(),CY7)</f>
        <v>98.83</v>
      </c>
      <c r="CZ6" s="35">
        <f t="shared" si="11"/>
        <v>98.86</v>
      </c>
      <c r="DA6" s="35">
        <f t="shared" si="11"/>
        <v>98.92</v>
      </c>
      <c r="DB6" s="35">
        <f t="shared" si="11"/>
        <v>99.01</v>
      </c>
      <c r="DC6" s="35">
        <f t="shared" si="11"/>
        <v>96.99</v>
      </c>
      <c r="DD6" s="35">
        <f t="shared" si="11"/>
        <v>97.08</v>
      </c>
      <c r="DE6" s="35">
        <f t="shared" si="11"/>
        <v>96.71</v>
      </c>
      <c r="DF6" s="35">
        <f t="shared" si="11"/>
        <v>96.8</v>
      </c>
      <c r="DG6" s="35">
        <f t="shared" si="11"/>
        <v>97.53</v>
      </c>
      <c r="DH6" s="34" t="str">
        <f>IF(DH7="","",IF(DH7="-","【-】","【"&amp;SUBSTITUTE(TEXT(DH7,"#,##0.00"),"-","△")&amp;"】"))</f>
        <v>【95.57】</v>
      </c>
      <c r="DI6" s="35">
        <f>IF(DI7="",NA(),DI7)</f>
        <v>10.119999999999999</v>
      </c>
      <c r="DJ6" s="35">
        <f t="shared" ref="DJ6:DR6" si="12">IF(DJ7="",NA(),DJ7)</f>
        <v>12.53</v>
      </c>
      <c r="DK6" s="35">
        <f t="shared" si="12"/>
        <v>14.58</v>
      </c>
      <c r="DL6" s="35">
        <f t="shared" si="12"/>
        <v>17.5</v>
      </c>
      <c r="DM6" s="35">
        <f t="shared" si="12"/>
        <v>19.43</v>
      </c>
      <c r="DN6" s="35">
        <f t="shared" si="12"/>
        <v>19.579999999999998</v>
      </c>
      <c r="DO6" s="35">
        <f t="shared" si="12"/>
        <v>22.24</v>
      </c>
      <c r="DP6" s="35">
        <f t="shared" si="12"/>
        <v>15.87</v>
      </c>
      <c r="DQ6" s="35">
        <f t="shared" si="12"/>
        <v>14.72</v>
      </c>
      <c r="DR6" s="35">
        <f t="shared" si="12"/>
        <v>11.11</v>
      </c>
      <c r="DS6" s="34" t="str">
        <f>IF(DS7="","",IF(DS7="-","【-】","【"&amp;SUBSTITUTE(TEXT(DS7,"#,##0.00"),"-","△")&amp;"】"))</f>
        <v>【36.52】</v>
      </c>
      <c r="DT6" s="34">
        <f>IF(DT7="",NA(),DT7)</f>
        <v>0</v>
      </c>
      <c r="DU6" s="34">
        <f t="shared" ref="DU6:EC6" si="13">IF(DU7="",NA(),DU7)</f>
        <v>0</v>
      </c>
      <c r="DV6" s="34">
        <f t="shared" si="13"/>
        <v>0</v>
      </c>
      <c r="DW6" s="34">
        <f t="shared" si="13"/>
        <v>0</v>
      </c>
      <c r="DX6" s="34">
        <f t="shared" si="13"/>
        <v>0</v>
      </c>
      <c r="DY6" s="35">
        <f t="shared" si="13"/>
        <v>3.27</v>
      </c>
      <c r="DZ6" s="35">
        <f t="shared" si="13"/>
        <v>0.28999999999999998</v>
      </c>
      <c r="EA6" s="35">
        <f t="shared" si="13"/>
        <v>0.53</v>
      </c>
      <c r="EB6" s="35">
        <f t="shared" si="13"/>
        <v>1.01</v>
      </c>
      <c r="EC6" s="35">
        <f t="shared" si="13"/>
        <v>1.6</v>
      </c>
      <c r="ED6" s="34" t="str">
        <f>IF(ED7="","",IF(ED7="-","【-】","【"&amp;SUBSTITUTE(TEXT(ED7,"#,##0.00"),"-","△")&amp;"】"))</f>
        <v>【5.72】</v>
      </c>
      <c r="EE6" s="35">
        <f>IF(EE7="",NA(),EE7)</f>
        <v>0.24</v>
      </c>
      <c r="EF6" s="35">
        <f t="shared" ref="EF6:EN6" si="14">IF(EF7="",NA(),EF7)</f>
        <v>0.04</v>
      </c>
      <c r="EG6" s="34">
        <f t="shared" si="14"/>
        <v>0</v>
      </c>
      <c r="EH6" s="34">
        <f t="shared" si="14"/>
        <v>0</v>
      </c>
      <c r="EI6" s="34">
        <f t="shared" si="14"/>
        <v>0</v>
      </c>
      <c r="EJ6" s="35">
        <f t="shared" si="14"/>
        <v>0.04</v>
      </c>
      <c r="EK6" s="35">
        <f t="shared" si="14"/>
        <v>0.15</v>
      </c>
      <c r="EL6" s="35">
        <f t="shared" si="14"/>
        <v>0.02</v>
      </c>
      <c r="EM6" s="35">
        <f t="shared" si="14"/>
        <v>0.06</v>
      </c>
      <c r="EN6" s="35">
        <f t="shared" si="14"/>
        <v>0.02</v>
      </c>
      <c r="EO6" s="34" t="str">
        <f>IF(EO7="","",IF(EO7="-","【-】","【"&amp;SUBSTITUTE(TEXT(EO7,"#,##0.00"),"-","△")&amp;"】"))</f>
        <v>【0.30】</v>
      </c>
    </row>
    <row r="7" spans="1:148" s="36" customFormat="1" x14ac:dyDescent="0.15">
      <c r="A7" s="28"/>
      <c r="B7" s="37">
        <v>2020</v>
      </c>
      <c r="C7" s="37">
        <v>112291</v>
      </c>
      <c r="D7" s="37">
        <v>46</v>
      </c>
      <c r="E7" s="37">
        <v>17</v>
      </c>
      <c r="F7" s="37">
        <v>1</v>
      </c>
      <c r="G7" s="37">
        <v>0</v>
      </c>
      <c r="H7" s="37" t="s">
        <v>96</v>
      </c>
      <c r="I7" s="37" t="s">
        <v>97</v>
      </c>
      <c r="J7" s="37" t="s">
        <v>98</v>
      </c>
      <c r="K7" s="37" t="s">
        <v>99</v>
      </c>
      <c r="L7" s="37" t="s">
        <v>100</v>
      </c>
      <c r="M7" s="37" t="s">
        <v>101</v>
      </c>
      <c r="N7" s="38" t="s">
        <v>102</v>
      </c>
      <c r="O7" s="38">
        <v>77.97</v>
      </c>
      <c r="P7" s="38">
        <v>97.11</v>
      </c>
      <c r="Q7" s="38">
        <v>107.6</v>
      </c>
      <c r="R7" s="38">
        <v>1262</v>
      </c>
      <c r="S7" s="38">
        <v>84161</v>
      </c>
      <c r="T7" s="38">
        <v>11.04</v>
      </c>
      <c r="U7" s="38">
        <v>7623.28</v>
      </c>
      <c r="V7" s="38">
        <v>81362</v>
      </c>
      <c r="W7" s="38">
        <v>7.7</v>
      </c>
      <c r="X7" s="38">
        <v>10566.49</v>
      </c>
      <c r="Y7" s="38">
        <v>110.26</v>
      </c>
      <c r="Z7" s="38">
        <v>111.07</v>
      </c>
      <c r="AA7" s="38">
        <v>117.18</v>
      </c>
      <c r="AB7" s="38">
        <v>114.22</v>
      </c>
      <c r="AC7" s="38">
        <v>116.23</v>
      </c>
      <c r="AD7" s="38">
        <v>105.43</v>
      </c>
      <c r="AE7" s="38">
        <v>106.56</v>
      </c>
      <c r="AF7" s="38">
        <v>109</v>
      </c>
      <c r="AG7" s="38">
        <v>104.85</v>
      </c>
      <c r="AH7" s="38">
        <v>107.21</v>
      </c>
      <c r="AI7" s="38">
        <v>106.67</v>
      </c>
      <c r="AJ7" s="38">
        <v>0</v>
      </c>
      <c r="AK7" s="38">
        <v>0</v>
      </c>
      <c r="AL7" s="38">
        <v>0</v>
      </c>
      <c r="AM7" s="38">
        <v>0</v>
      </c>
      <c r="AN7" s="38">
        <v>0</v>
      </c>
      <c r="AO7" s="38">
        <v>27.29</v>
      </c>
      <c r="AP7" s="38">
        <v>8.31</v>
      </c>
      <c r="AQ7" s="38">
        <v>0</v>
      </c>
      <c r="AR7" s="38">
        <v>0</v>
      </c>
      <c r="AS7" s="38">
        <v>1.31</v>
      </c>
      <c r="AT7" s="38">
        <v>3.64</v>
      </c>
      <c r="AU7" s="38">
        <v>47.32</v>
      </c>
      <c r="AV7" s="38">
        <v>68.88</v>
      </c>
      <c r="AW7" s="38">
        <v>72.8</v>
      </c>
      <c r="AX7" s="38">
        <v>78.75</v>
      </c>
      <c r="AY7" s="38">
        <v>99.91</v>
      </c>
      <c r="AZ7" s="38">
        <v>77.83</v>
      </c>
      <c r="BA7" s="38">
        <v>86.93</v>
      </c>
      <c r="BB7" s="38">
        <v>70.66</v>
      </c>
      <c r="BC7" s="38">
        <v>53.32</v>
      </c>
      <c r="BD7" s="38">
        <v>78.55</v>
      </c>
      <c r="BE7" s="38">
        <v>67.52</v>
      </c>
      <c r="BF7" s="38">
        <v>585.75</v>
      </c>
      <c r="BG7" s="38">
        <v>526.20000000000005</v>
      </c>
      <c r="BH7" s="38">
        <v>491.98</v>
      </c>
      <c r="BI7" s="38">
        <v>443.71</v>
      </c>
      <c r="BJ7" s="38">
        <v>473.09</v>
      </c>
      <c r="BK7" s="38">
        <v>710.4</v>
      </c>
      <c r="BL7" s="38">
        <v>674.86</v>
      </c>
      <c r="BM7" s="38">
        <v>670.71</v>
      </c>
      <c r="BN7" s="38">
        <v>719.63</v>
      </c>
      <c r="BO7" s="38">
        <v>479.51</v>
      </c>
      <c r="BP7" s="38">
        <v>705.21</v>
      </c>
      <c r="BQ7" s="38">
        <v>85</v>
      </c>
      <c r="BR7" s="38">
        <v>84.98</v>
      </c>
      <c r="BS7" s="38">
        <v>88.77</v>
      </c>
      <c r="BT7" s="38">
        <v>97.2</v>
      </c>
      <c r="BU7" s="38">
        <v>100.65</v>
      </c>
      <c r="BV7" s="38">
        <v>97.39</v>
      </c>
      <c r="BW7" s="38">
        <v>97.78</v>
      </c>
      <c r="BX7" s="38">
        <v>96.07</v>
      </c>
      <c r="BY7" s="38">
        <v>97.9</v>
      </c>
      <c r="BZ7" s="38">
        <v>97.75</v>
      </c>
      <c r="CA7" s="38">
        <v>98.96</v>
      </c>
      <c r="CB7" s="38">
        <v>82.37</v>
      </c>
      <c r="CC7" s="38">
        <v>82.64</v>
      </c>
      <c r="CD7" s="38">
        <v>79.28</v>
      </c>
      <c r="CE7" s="38">
        <v>72.58</v>
      </c>
      <c r="CF7" s="38">
        <v>68.27</v>
      </c>
      <c r="CG7" s="38">
        <v>114.85</v>
      </c>
      <c r="CH7" s="38">
        <v>114.82</v>
      </c>
      <c r="CI7" s="38">
        <v>122.01</v>
      </c>
      <c r="CJ7" s="38">
        <v>112.77</v>
      </c>
      <c r="CK7" s="38">
        <v>105.3</v>
      </c>
      <c r="CL7" s="38">
        <v>134.52000000000001</v>
      </c>
      <c r="CM7" s="38" t="s">
        <v>102</v>
      </c>
      <c r="CN7" s="38" t="s">
        <v>102</v>
      </c>
      <c r="CO7" s="38" t="s">
        <v>102</v>
      </c>
      <c r="CP7" s="38" t="s">
        <v>102</v>
      </c>
      <c r="CQ7" s="38" t="s">
        <v>102</v>
      </c>
      <c r="CR7" s="38" t="s">
        <v>102</v>
      </c>
      <c r="CS7" s="38" t="s">
        <v>102</v>
      </c>
      <c r="CT7" s="38" t="s">
        <v>102</v>
      </c>
      <c r="CU7" s="38" t="s">
        <v>102</v>
      </c>
      <c r="CV7" s="38" t="s">
        <v>102</v>
      </c>
      <c r="CW7" s="38">
        <v>59.57</v>
      </c>
      <c r="CX7" s="38">
        <v>98.8</v>
      </c>
      <c r="CY7" s="38">
        <v>98.83</v>
      </c>
      <c r="CZ7" s="38">
        <v>98.86</v>
      </c>
      <c r="DA7" s="38">
        <v>98.92</v>
      </c>
      <c r="DB7" s="38">
        <v>99.01</v>
      </c>
      <c r="DC7" s="38">
        <v>96.99</v>
      </c>
      <c r="DD7" s="38">
        <v>97.08</v>
      </c>
      <c r="DE7" s="38">
        <v>96.71</v>
      </c>
      <c r="DF7" s="38">
        <v>96.8</v>
      </c>
      <c r="DG7" s="38">
        <v>97.53</v>
      </c>
      <c r="DH7" s="38">
        <v>95.57</v>
      </c>
      <c r="DI7" s="38">
        <v>10.119999999999999</v>
      </c>
      <c r="DJ7" s="38">
        <v>12.53</v>
      </c>
      <c r="DK7" s="38">
        <v>14.58</v>
      </c>
      <c r="DL7" s="38">
        <v>17.5</v>
      </c>
      <c r="DM7" s="38">
        <v>19.43</v>
      </c>
      <c r="DN7" s="38">
        <v>19.579999999999998</v>
      </c>
      <c r="DO7" s="38">
        <v>22.24</v>
      </c>
      <c r="DP7" s="38">
        <v>15.87</v>
      </c>
      <c r="DQ7" s="38">
        <v>14.72</v>
      </c>
      <c r="DR7" s="38">
        <v>11.11</v>
      </c>
      <c r="DS7" s="38">
        <v>36.520000000000003</v>
      </c>
      <c r="DT7" s="38">
        <v>0</v>
      </c>
      <c r="DU7" s="38">
        <v>0</v>
      </c>
      <c r="DV7" s="38">
        <v>0</v>
      </c>
      <c r="DW7" s="38">
        <v>0</v>
      </c>
      <c r="DX7" s="38">
        <v>0</v>
      </c>
      <c r="DY7" s="38">
        <v>3.27</v>
      </c>
      <c r="DZ7" s="38">
        <v>0.28999999999999998</v>
      </c>
      <c r="EA7" s="38">
        <v>0.53</v>
      </c>
      <c r="EB7" s="38">
        <v>1.01</v>
      </c>
      <c r="EC7" s="38">
        <v>1.6</v>
      </c>
      <c r="ED7" s="38">
        <v>5.72</v>
      </c>
      <c r="EE7" s="38">
        <v>0.24</v>
      </c>
      <c r="EF7" s="38">
        <v>0.04</v>
      </c>
      <c r="EG7" s="38">
        <v>0</v>
      </c>
      <c r="EH7" s="38">
        <v>0</v>
      </c>
      <c r="EI7" s="38">
        <v>0</v>
      </c>
      <c r="EJ7" s="38">
        <v>0.04</v>
      </c>
      <c r="EK7" s="38">
        <v>0.15</v>
      </c>
      <c r="EL7" s="38">
        <v>0.02</v>
      </c>
      <c r="EM7" s="38">
        <v>0.06</v>
      </c>
      <c r="EN7" s="38">
        <v>0.02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力石　友美</cp:lastModifiedBy>
  <cp:lastPrinted>2022-02-01T22:43:58Z</cp:lastPrinted>
  <dcterms:created xsi:type="dcterms:W3CDTF">2021-12-03T07:09:38Z</dcterms:created>
  <dcterms:modified xsi:type="dcterms:W3CDTF">2022-02-02T01:02:25Z</dcterms:modified>
  <cp:category/>
  <cp:contentStatus/>
</cp:coreProperties>
</file>