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v-18\08 上下水道部\企業経営課\011 各種照会回答1\02 県\05令和２年度\20210115【財政課経由】経営比較分析表の分析について\下水\【回答】25和光市\"/>
    </mc:Choice>
  </mc:AlternateContent>
  <workbookProtection workbookAlgorithmName="SHA-512" workbookHashValue="av8k6d95fGs+RAcdIeYEIPE/mF1QGUp4OcBL31pfPyrQfauOxyNOuPf/zjWUgYBXwizxpnixrzpdW/J33tM6Vw==" workbookSaltValue="MtzDPLLI6bAwEeXO3Fcrt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<sst xmlns="http://schemas.openxmlformats.org/spreadsheetml/2006/main" count="241" uniqueCount="117">
  <si>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</si>
  <si>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</si>
  <si>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</si>
  <si>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</si>
  <si>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</si>
  <si>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</si>
  <si>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</si>
  <si>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</si>
  <si>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</si>
  <si>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</si>
  <si>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</si>
  <si>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</si>
  <si>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</si>
  <si>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</si>
  <si>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</si>
  <si>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</si>
  <si>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</si>
  <si>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</si>
  <si>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</si>
  <si>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</si>
  <si>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</si>
  <si>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</si>
  <si>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</si>
  <si>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</si>
  <si>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</si>
  <si>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</si>
  <si>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</si>
  <si>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</si>
  <si>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</si>
  <si>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</si>
  <si>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</si>
  <si>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</si>
  <si>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</si>
  <si>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</si>
  <si>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</si>
  <si>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</si>
  <si>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</si>
  <si>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</si>
  <si>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</si>
  <si>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</si>
  <si>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</si>
  <si>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</si>
  <si>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</si>
  <si>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</si>
  <si>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</si>
  <si>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</si>
  <si>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</si>
  <si>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</si>
  <si>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</si>
  <si>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</si>
  <si>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</si>
  <si>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</si>
  <si>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</si>
  <si>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</si>
  <si>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</si>
  <si>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</si>
  <si>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</si>
  <si>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</si>
  <si>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</si>
  <si>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</si>
  <si>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</si>
  <si>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</si>
  <si>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</si>
  <si>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</si>
  <si>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</si>
  <si>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</si>
  <si>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</si>
  <si>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</si>
  <si>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</si>
  <si>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</si>
  <si>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</si>
  <si>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</si>
  <si>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</si>
  <si>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</si>
  <si>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</si>
  <si>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</si>
  <si>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</si>
  <si>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</si>
  <si>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</si>
  <si>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</si>
  <si>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</si>
  <si>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</si>
  <si>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</si>
  <si>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</si>
  <si>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</si>
  <si>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</si>
  <si>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</si>
  <si>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</si>
  <si>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</si>
  <si>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</si>
  <si>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</si>
  <si>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</si>
  <si>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</si>
  <si>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</si>
  <si>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</si>
  <si>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</si>
  <si>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和光市</t>
  </si>
  <si>
    <t>法適用</t>
  </si>
  <si>
    <t>下水道事業</t>
  </si>
  <si>
    <t>公共下水道</t>
  </si>
  <si>
    <t>Ba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</si>
  <si>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</si>
  <si>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</si>
  <si>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</si>
  <si>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</si>
  <si>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</si>
  <si>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</si>
  <si>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</si>
  <si>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</si>
  <si>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</si>
  <si>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</si>
  <si>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</si>
  <si>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</si>
  <si>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</si>
  <si>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①有形固定資産減価償却率は上昇傾向にあり、１７．５０％と類似団体の平均値を上回った。また、②管渠老朽化率は０％を維持していることから、老朽化の度合いは類似団体等よりも低いことが分かる。
　③の管渠改善率は０％と類似団体の平均値を下回っている。
　老朽化の対策としては、布設後の経過年数、施設の重要度及び管路を布設している道路の交通量等を勘案して、早期かつ計画的に、修繕、改築及び更新等を実施していかなくてはならないが、当市では管路内部のカメラ調査を行い、その調査結果に基づき適切に補修を進めているため、当面は引き続きこの取組を継続していく。</t>
    <rPh sb="37" eb="38">
      <t>ウエ</t>
    </rPh>
    <phoneticPr fontId="4"/>
  </si>
  <si>
    <t>各指標については類似団体平均値及び全国平均値を下回るものもあるが、当市は現状において健全な経営状況を維持しているといえる。
　適正な使用料収入の確保については、下水道使用料の改定について検討する必要があるが、このことについては、埼玉県の流域下水道事業維持管理負担金の動向及び今後の社会経済情勢等を勘案して検討することが和光市下水道事業運営審議会において示されていることから、早急な下水道使用料の改定による収支状況等の改善は想定しないものとしている。
　そのため、令和元年度に策定した下水道事業経営戦略の投資・財政計画に基づき、今後予定している総合地震対策業務への取組及びストックマネジメント計画の策定等に沿った取組を計画的かつ効率的に推進し、経営基盤の強化を図っていく方針である。</t>
    <phoneticPr fontId="4"/>
  </si>
  <si>
    <t>　①経常収支比率は１１４．２２％と黒字で、類似団体の平均値を上回っている。また、②累積欠損金比率については、０％で前年に引き続き発生していない状況にある。さらに、④企業債残高対事業規模比率は、４４３．７１％と前年に引き続き減少傾向にある。これらのことから、当市の経営状況は健全であるといえる。
　③流動比率は７８．７５％で前年に比べて改善傾向にあり類似団体の平均値を上回っているものの、１００％を大幅に下回っている。⑤経費回収率については、９７．２０％で改善傾向にあり、類似団体の平均値に近づきつつある。
　⑥汚水処理原価は７２．５８％で類似団体の平均値を大幅に下回る額となっている。このため、適正な使用料収入の確保及び汚水処理費の削減についてさらに留意が必要な状況である。
　⑧水洗化率については、平成３０年度決算の時点で９８．８６％とすでに高水準であったが、令和元年度決算では９８．９２％となり、前年に比べ微増となった。
　当市は、今後も土地区画整理事業の進展に伴い、住宅等の増加が見込まれるため、下水道への接続及び正しい使い方等について啓発を進めていく必要があると考えている。</t>
    <rPh sb="278" eb="280">
      <t>オオハバ</t>
    </rPh>
    <rPh sb="281" eb="283">
      <t>シタマワ</t>
    </rPh>
    <rPh sb="284" eb="285">
      <t>ガク</t>
    </rPh>
    <rPh sb="350" eb="352">
      <t>ヘイセイ</t>
    </rPh>
    <rPh sb="381" eb="383">
      <t>レイワ</t>
    </rPh>
    <rPh sb="383" eb="384">
      <t>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</si>
</sst>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7.0000000000000007E-2</c:v>
                </c:pt>
                <c:pt idx="1">
                  <c:v>0.24</c:v>
                </c:pt>
                <c:pt idx="2">
                  <c:v>0.04</c:v>
                </c:pt>
                <c:pt idx="3" formatCode="#,##0.00;&quot;△&quot;#,##0.00">
                  <c:v>0</c:v>
                </c:pt>
                <c:pt idx="4" formatCode="#,##0.00;&quot;△&quot;#,##0.00">
                  <c:v>0</c:v>
                </c:pt>
              </c:numCache>
            </c:numRef>
          </c:val>
          <c:extLst>
            <c:ext xmlns:c16="http://schemas.microsoft.com/office/drawing/2014/chart" uri="{C3380CC4-5D6E-409C-BE32-E72D297353CC}">
              <c16:uniqueId val="{00000000-8E35-4632-A504-2FD40A5E36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0.04</c:v>
                </c:pt>
                <c:pt idx="2">
                  <c:v>0.15</c:v>
                </c:pt>
                <c:pt idx="3">
                  <c:v>0.02</c:v>
                </c:pt>
                <c:pt idx="4">
                  <c:v>0.06</c:v>
                </c:pt>
              </c:numCache>
            </c:numRef>
          </c:val>
          <c:smooth val="0"/>
          <c:extLst>
            <c:ext xmlns:c16="http://schemas.microsoft.com/office/drawing/2014/chart" uri="{C3380CC4-5D6E-409C-BE32-E72D297353CC}">
              <c16:uniqueId val="{00000001-8E35-4632-A504-2FD40A5E36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53-4374-ADFB-2B915762F5C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253-4374-ADFB-2B915762F5C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98.67</c:v>
                </c:pt>
                <c:pt idx="1">
                  <c:v>98.8</c:v>
                </c:pt>
                <c:pt idx="2">
                  <c:v>98.83</c:v>
                </c:pt>
                <c:pt idx="3">
                  <c:v>98.86</c:v>
                </c:pt>
                <c:pt idx="4">
                  <c:v>98.92</c:v>
                </c:pt>
              </c:numCache>
            </c:numRef>
          </c:val>
          <c:extLst>
            <c:ext xmlns:c16="http://schemas.microsoft.com/office/drawing/2014/chart" uri="{C3380CC4-5D6E-409C-BE32-E72D297353CC}">
              <c16:uniqueId val="{00000000-1F65-4AD9-8546-2C3CC782BE2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97.41</c:v>
                </c:pt>
                <c:pt idx="1">
                  <c:v>96.99</c:v>
                </c:pt>
                <c:pt idx="2">
                  <c:v>97.08</c:v>
                </c:pt>
                <c:pt idx="3">
                  <c:v>96.71</c:v>
                </c:pt>
                <c:pt idx="4">
                  <c:v>96.8</c:v>
                </c:pt>
              </c:numCache>
            </c:numRef>
          </c:val>
          <c:smooth val="0"/>
          <c:extLst>
            <c:ext xmlns:c16="http://schemas.microsoft.com/office/drawing/2014/chart" uri="{C3380CC4-5D6E-409C-BE32-E72D297353CC}">
              <c16:uniqueId val="{00000001-1F65-4AD9-8546-2C3CC782BE2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110.87</c:v>
                </c:pt>
                <c:pt idx="1">
                  <c:v>110.26</c:v>
                </c:pt>
                <c:pt idx="2">
                  <c:v>111.07</c:v>
                </c:pt>
                <c:pt idx="3">
                  <c:v>117.18</c:v>
                </c:pt>
                <c:pt idx="4">
                  <c:v>114.22</c:v>
                </c:pt>
              </c:numCache>
            </c:numRef>
          </c:val>
          <c:extLst>
            <c:ext xmlns:c16="http://schemas.microsoft.com/office/drawing/2014/chart" uri="{C3380CC4-5D6E-409C-BE32-E72D297353CC}">
              <c16:uniqueId val="{00000000-B8C1-4F30-AA76-515F7A5B323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103.61</c:v>
                </c:pt>
                <c:pt idx="1">
                  <c:v>105.43</c:v>
                </c:pt>
                <c:pt idx="2">
                  <c:v>106.56</c:v>
                </c:pt>
                <c:pt idx="3">
                  <c:v>109</c:v>
                </c:pt>
                <c:pt idx="4">
                  <c:v>104.85</c:v>
                </c:pt>
              </c:numCache>
            </c:numRef>
          </c:val>
          <c:smooth val="0"/>
          <c:extLst>
            <c:ext xmlns:c16="http://schemas.microsoft.com/office/drawing/2014/chart" uri="{C3380CC4-5D6E-409C-BE32-E72D297353CC}">
              <c16:uniqueId val="{00000001-B8C1-4F30-AA76-515F7A5B323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6.8</c:v>
                </c:pt>
                <c:pt idx="1">
                  <c:v>10.119999999999999</c:v>
                </c:pt>
                <c:pt idx="2">
                  <c:v>12.53</c:v>
                </c:pt>
                <c:pt idx="3">
                  <c:v>14.58</c:v>
                </c:pt>
                <c:pt idx="4">
                  <c:v>17.5</c:v>
                </c:pt>
              </c:numCache>
            </c:numRef>
          </c:val>
          <c:extLst>
            <c:ext xmlns:c16="http://schemas.microsoft.com/office/drawing/2014/chart" uri="{C3380CC4-5D6E-409C-BE32-E72D297353CC}">
              <c16:uniqueId val="{00000000-2FAF-4B24-B7A2-D1EBE905170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17.82</c:v>
                </c:pt>
                <c:pt idx="1">
                  <c:v>19.579999999999998</c:v>
                </c:pt>
                <c:pt idx="2">
                  <c:v>22.24</c:v>
                </c:pt>
                <c:pt idx="3">
                  <c:v>15.87</c:v>
                </c:pt>
                <c:pt idx="4">
                  <c:v>14.72</c:v>
                </c:pt>
              </c:numCache>
            </c:numRef>
          </c:val>
          <c:smooth val="0"/>
          <c:extLst>
            <c:ext xmlns:c16="http://schemas.microsoft.com/office/drawing/2014/chart" uri="{C3380CC4-5D6E-409C-BE32-E72D297353CC}">
              <c16:uniqueId val="{00000001-2FAF-4B24-B7A2-D1EBE905170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53-4028-96DC-894F92EDB2B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3.27</c:v>
                </c:pt>
                <c:pt idx="2">
                  <c:v>0.28999999999999998</c:v>
                </c:pt>
                <c:pt idx="3">
                  <c:v>0.53</c:v>
                </c:pt>
                <c:pt idx="4">
                  <c:v>1.01</c:v>
                </c:pt>
              </c:numCache>
            </c:numRef>
          </c:val>
          <c:smooth val="0"/>
          <c:extLst>
            <c:ext xmlns:c16="http://schemas.microsoft.com/office/drawing/2014/chart" uri="{C3380CC4-5D6E-409C-BE32-E72D297353CC}">
              <c16:uniqueId val="{00000001-8E53-4028-96DC-894F92EDB2B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04-421B-BA8B-47C135508B8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13.93</c:v>
                </c:pt>
                <c:pt idx="1">
                  <c:v>27.29</c:v>
                </c:pt>
                <c:pt idx="2">
                  <c:v>8.31</c:v>
                </c:pt>
                <c:pt idx="3" formatCode="#,##0.00;&quot;△&quot;#,##0.00">
                  <c:v>0</c:v>
                </c:pt>
                <c:pt idx="4" formatCode="#,##0.00;&quot;△&quot;#,##0.00">
                  <c:v>0</c:v>
                </c:pt>
              </c:numCache>
            </c:numRef>
          </c:val>
          <c:smooth val="0"/>
          <c:extLst>
            <c:ext xmlns:c16="http://schemas.microsoft.com/office/drawing/2014/chart" uri="{C3380CC4-5D6E-409C-BE32-E72D297353CC}">
              <c16:uniqueId val="{00000001-1A04-421B-BA8B-47C135508B8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41.66</c:v>
                </c:pt>
                <c:pt idx="1">
                  <c:v>47.32</c:v>
                </c:pt>
                <c:pt idx="2">
                  <c:v>68.88</c:v>
                </c:pt>
                <c:pt idx="3">
                  <c:v>72.8</c:v>
                </c:pt>
                <c:pt idx="4">
                  <c:v>78.75</c:v>
                </c:pt>
              </c:numCache>
            </c:numRef>
          </c:val>
          <c:extLst>
            <c:ext xmlns:c16="http://schemas.microsoft.com/office/drawing/2014/chart" uri="{C3380CC4-5D6E-409C-BE32-E72D297353CC}">
              <c16:uniqueId val="{00000000-2246-4296-848E-942AD1C8B2E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63.14</c:v>
                </c:pt>
                <c:pt idx="1">
                  <c:v>77.83</c:v>
                </c:pt>
                <c:pt idx="2">
                  <c:v>86.93</c:v>
                </c:pt>
                <c:pt idx="3">
                  <c:v>70.66</c:v>
                </c:pt>
                <c:pt idx="4">
                  <c:v>53.32</c:v>
                </c:pt>
              </c:numCache>
            </c:numRef>
          </c:val>
          <c:smooth val="0"/>
          <c:extLst>
            <c:ext xmlns:c16="http://schemas.microsoft.com/office/drawing/2014/chart" uri="{C3380CC4-5D6E-409C-BE32-E72D297353CC}">
              <c16:uniqueId val="{00000001-2246-4296-848E-942AD1C8B2E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601.5</c:v>
                </c:pt>
                <c:pt idx="1">
                  <c:v>585.75</c:v>
                </c:pt>
                <c:pt idx="2">
                  <c:v>526.20000000000005</c:v>
                </c:pt>
                <c:pt idx="3">
                  <c:v>491.98</c:v>
                </c:pt>
                <c:pt idx="4">
                  <c:v>443.71</c:v>
                </c:pt>
              </c:numCache>
            </c:numRef>
          </c:val>
          <c:extLst>
            <c:ext xmlns:c16="http://schemas.microsoft.com/office/drawing/2014/chart" uri="{C3380CC4-5D6E-409C-BE32-E72D297353CC}">
              <c16:uniqueId val="{00000000-BFEF-4588-B425-D2253B8785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664.11</c:v>
                </c:pt>
                <c:pt idx="1">
                  <c:v>710.4</c:v>
                </c:pt>
                <c:pt idx="2">
                  <c:v>674.86</c:v>
                </c:pt>
                <c:pt idx="3">
                  <c:v>670.71</c:v>
                </c:pt>
                <c:pt idx="4">
                  <c:v>719.63</c:v>
                </c:pt>
              </c:numCache>
            </c:numRef>
          </c:val>
          <c:smooth val="0"/>
          <c:extLst>
            <c:ext xmlns:c16="http://schemas.microsoft.com/office/drawing/2014/chart" uri="{C3380CC4-5D6E-409C-BE32-E72D297353CC}">
              <c16:uniqueId val="{00000001-BFEF-4588-B425-D2253B8785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88.57</c:v>
                </c:pt>
                <c:pt idx="1">
                  <c:v>85</c:v>
                </c:pt>
                <c:pt idx="2">
                  <c:v>84.98</c:v>
                </c:pt>
                <c:pt idx="3">
                  <c:v>88.77</c:v>
                </c:pt>
                <c:pt idx="4">
                  <c:v>97.2</c:v>
                </c:pt>
              </c:numCache>
            </c:numRef>
          </c:val>
          <c:extLst>
            <c:ext xmlns:c16="http://schemas.microsoft.com/office/drawing/2014/chart" uri="{C3380CC4-5D6E-409C-BE32-E72D297353CC}">
              <c16:uniqueId val="{00000000-AA76-4AC5-B156-5EFEA28853D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100.01</c:v>
                </c:pt>
                <c:pt idx="1">
                  <c:v>97.39</c:v>
                </c:pt>
                <c:pt idx="2">
                  <c:v>97.78</c:v>
                </c:pt>
                <c:pt idx="3">
                  <c:v>96.07</c:v>
                </c:pt>
                <c:pt idx="4">
                  <c:v>97.9</c:v>
                </c:pt>
              </c:numCache>
            </c:numRef>
          </c:val>
          <c:smooth val="0"/>
          <c:extLst>
            <c:ext xmlns:c16="http://schemas.microsoft.com/office/drawing/2014/chart" uri="{C3380CC4-5D6E-409C-BE32-E72D297353CC}">
              <c16:uniqueId val="{00000001-AA76-4AC5-B156-5EFEA28853D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79.05</c:v>
                </c:pt>
                <c:pt idx="1">
                  <c:v>82.37</c:v>
                </c:pt>
                <c:pt idx="2">
                  <c:v>82.64</c:v>
                </c:pt>
                <c:pt idx="3">
                  <c:v>79.28</c:v>
                </c:pt>
                <c:pt idx="4">
                  <c:v>72.58</c:v>
                </c:pt>
              </c:numCache>
            </c:numRef>
          </c:val>
          <c:extLst>
            <c:ext xmlns:c16="http://schemas.microsoft.com/office/drawing/2014/chart" uri="{C3380CC4-5D6E-409C-BE32-E72D297353CC}">
              <c16:uniqueId val="{00000000-3124-4124-BEE7-71FDF4A872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109.45</c:v>
                </c:pt>
                <c:pt idx="1">
                  <c:v>114.85</c:v>
                </c:pt>
                <c:pt idx="2">
                  <c:v>114.82</c:v>
                </c:pt>
                <c:pt idx="3">
                  <c:v>122.01</c:v>
                </c:pt>
                <c:pt idx="4">
                  <c:v>112.77</c:v>
                </c:pt>
              </c:numCache>
            </c:numRef>
          </c:val>
          <c:smooth val="0"/>
          <c:extLst>
            <c:ext xmlns:c16="http://schemas.microsoft.com/office/drawing/2014/chart" uri="{C3380CC4-5D6E-409C-BE32-E72D297353CC}">
              <c16:uniqueId val="{00000001-3124-4124-BEE7-71FDF4A872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1" sqref="B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和光市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Ba</v>
      </c>
      <c r="X8" s="49"/>
      <c r="Y8" s="49"/>
      <c r="Z8" s="49"/>
      <c r="AA8" s="49"/>
      <c r="AB8" s="49"/>
      <c r="AC8" s="49"/>
      <c r="AD8" s="50" t="str">
        <f>データ!$M$6</f>
        <v>非設置</v>
      </c>
      <c r="AE8" s="50"/>
      <c r="AF8" s="50"/>
      <c r="AG8" s="50"/>
      <c r="AH8" s="50"/>
      <c r="AI8" s="50"/>
      <c r="AJ8" s="50"/>
      <c r="AK8" s="3"/>
      <c r="AL8" s="51">
        <f>データ!S6</f>
        <v>83810</v>
      </c>
      <c r="AM8" s="51"/>
      <c r="AN8" s="51"/>
      <c r="AO8" s="51"/>
      <c r="AP8" s="51"/>
      <c r="AQ8" s="51"/>
      <c r="AR8" s="51"/>
      <c r="AS8" s="51"/>
      <c r="AT8" s="46">
        <f>データ!T6</f>
        <v>11.04</v>
      </c>
      <c r="AU8" s="46"/>
      <c r="AV8" s="46"/>
      <c r="AW8" s="46"/>
      <c r="AX8" s="46"/>
      <c r="AY8" s="46"/>
      <c r="AZ8" s="46"/>
      <c r="BA8" s="46"/>
      <c r="BB8" s="46">
        <f>データ!U6</f>
        <v>7591.49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80.260000000000005</v>
      </c>
      <c r="J10" s="46"/>
      <c r="K10" s="46"/>
      <c r="L10" s="46"/>
      <c r="M10" s="46"/>
      <c r="N10" s="46"/>
      <c r="O10" s="46"/>
      <c r="P10" s="46">
        <f>データ!P6</f>
        <v>97.07</v>
      </c>
      <c r="Q10" s="46"/>
      <c r="R10" s="46"/>
      <c r="S10" s="46"/>
      <c r="T10" s="46"/>
      <c r="U10" s="46"/>
      <c r="V10" s="46"/>
      <c r="W10" s="46">
        <f>データ!Q6</f>
        <v>104.44</v>
      </c>
      <c r="X10" s="46"/>
      <c r="Y10" s="46"/>
      <c r="Z10" s="46"/>
      <c r="AA10" s="46"/>
      <c r="AB10" s="46"/>
      <c r="AC10" s="46"/>
      <c r="AD10" s="51">
        <f>データ!R6</f>
        <v>1262</v>
      </c>
      <c r="AE10" s="51"/>
      <c r="AF10" s="51"/>
      <c r="AG10" s="51"/>
      <c r="AH10" s="51"/>
      <c r="AI10" s="51"/>
      <c r="AJ10" s="51"/>
      <c r="AK10" s="2"/>
      <c r="AL10" s="51">
        <f>データ!V6</f>
        <v>81369</v>
      </c>
      <c r="AM10" s="51"/>
      <c r="AN10" s="51"/>
      <c r="AO10" s="51"/>
      <c r="AP10" s="51"/>
      <c r="AQ10" s="51"/>
      <c r="AR10" s="51"/>
      <c r="AS10" s="51"/>
      <c r="AT10" s="46">
        <f>データ!W6</f>
        <v>7.7</v>
      </c>
      <c r="AU10" s="46"/>
      <c r="AV10" s="46"/>
      <c r="AW10" s="46"/>
      <c r="AX10" s="46"/>
      <c r="AY10" s="46"/>
      <c r="AZ10" s="46"/>
      <c r="BA10" s="46"/>
      <c r="BB10" s="46">
        <f>データ!X6</f>
        <v>10567.4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NJaU2WQmuETh88I8Xda9m6xx+NczscEaaW6ZkTF4Ld6HA+DkzZy3T/lUztoUpM8UtPTxMsVd05A84tbPmsYE3A==" saltValue="UCsYA6GBKqEEuWu8hZavq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112291</v>
      </c>
      <c r="D6" s="33">
        <f t="shared" si="3"/>
        <v>46</v>
      </c>
      <c r="E6" s="33">
        <f t="shared" si="3"/>
        <v>17</v>
      </c>
      <c r="F6" s="33">
        <f t="shared" si="3"/>
        <v>1</v>
      </c>
      <c r="G6" s="33">
        <f t="shared" si="3"/>
        <v>0</v>
      </c>
      <c r="H6" s="33" t="str">
        <f t="shared" si="3"/>
        <v>埼玉県　和光市</v>
      </c>
      <c r="I6" s="33" t="str">
        <f t="shared" si="3"/>
        <v>法適用</v>
      </c>
      <c r="J6" s="33" t="str">
        <f t="shared" si="3"/>
        <v>下水道事業</v>
      </c>
      <c r="K6" s="33" t="str">
        <f t="shared" si="3"/>
        <v>公共下水道</v>
      </c>
      <c r="L6" s="33" t="str">
        <f t="shared" si="3"/>
        <v>Ba</v>
      </c>
      <c r="M6" s="33" t="str">
        <f t="shared" si="3"/>
        <v>非設置</v>
      </c>
      <c r="N6" s="34" t="str">
        <f t="shared" si="3"/>
        <v>-</v>
      </c>
      <c r="O6" s="34">
        <f t="shared" si="3"/>
        <v>80.260000000000005</v>
      </c>
      <c r="P6" s="34">
        <f t="shared" si="3"/>
        <v>97.07</v>
      </c>
      <c r="Q6" s="34">
        <f t="shared" si="3"/>
        <v>104.44</v>
      </c>
      <c r="R6" s="34">
        <f t="shared" si="3"/>
        <v>1262</v>
      </c>
      <c r="S6" s="34">
        <f t="shared" si="3"/>
        <v>83810</v>
      </c>
      <c r="T6" s="34">
        <f t="shared" si="3"/>
        <v>11.04</v>
      </c>
      <c r="U6" s="34">
        <f t="shared" si="3"/>
        <v>7591.49</v>
      </c>
      <c r="V6" s="34">
        <f t="shared" si="3"/>
        <v>81369</v>
      </c>
      <c r="W6" s="34">
        <f t="shared" si="3"/>
        <v>7.7</v>
      </c>
      <c r="X6" s="34">
        <f t="shared" si="3"/>
        <v>10567.4</v>
      </c>
      <c r="Y6" s="35">
        <f>IF(Y7="",NA(),Y7)</f>
        <v>110.87</v>
      </c>
      <c r="Z6" s="35">
        <f t="shared" ref="Z6:AH6" si="4">IF(Z7="",NA(),Z7)</f>
        <v>110.26</v>
      </c>
      <c r="AA6" s="35">
        <f t="shared" si="4"/>
        <v>111.07</v>
      </c>
      <c r="AB6" s="35">
        <f t="shared" si="4"/>
        <v>117.18</v>
      </c>
      <c r="AC6" s="35">
        <f t="shared" si="4"/>
        <v>114.22</v>
      </c>
      <c r="AD6" s="35">
        <f t="shared" si="4"/>
        <v>103.61</v>
      </c>
      <c r="AE6" s="35">
        <f t="shared" si="4"/>
        <v>105.43</v>
      </c>
      <c r="AF6" s="35">
        <f t="shared" si="4"/>
        <v>106.56</v>
      </c>
      <c r="AG6" s="35">
        <f t="shared" si="4"/>
        <v>109</v>
      </c>
      <c r="AH6" s="35">
        <f t="shared" si="4"/>
        <v>104.85</v>
      </c>
      <c r="AI6" s="34" t="str">
        <f>IF(AI7="","",IF(AI7="-","【-】","【"&amp;SUBSTITUTE(TEXT(AI7,"#,##0.00"),"-","△")&amp;"】"))</f>
        <v>【108.07】</v>
      </c>
      <c r="AJ6" s="34">
        <f>IF(AJ7="",NA(),AJ7)</f>
        <v>0</v>
      </c>
      <c r="AK6" s="34">
        <f t="shared" ref="AK6:AS6" si="5">IF(AK7="",NA(),AK7)</f>
        <v>0</v>
      </c>
      <c r="AL6" s="34">
        <f t="shared" si="5"/>
        <v>0</v>
      </c>
      <c r="AM6" s="34">
        <f t="shared" si="5"/>
        <v>0</v>
      </c>
      <c r="AN6" s="34">
        <f t="shared" si="5"/>
        <v>0</v>
      </c>
      <c r="AO6" s="35">
        <f t="shared" si="5"/>
        <v>13.93</v>
      </c>
      <c r="AP6" s="35">
        <f t="shared" si="5"/>
        <v>27.29</v>
      </c>
      <c r="AQ6" s="35">
        <f t="shared" si="5"/>
        <v>8.31</v>
      </c>
      <c r="AR6" s="34">
        <f t="shared" si="5"/>
        <v>0</v>
      </c>
      <c r="AS6" s="34">
        <f t="shared" si="5"/>
        <v>0</v>
      </c>
      <c r="AT6" s="34" t="str">
        <f>IF(AT7="","",IF(AT7="-","【-】","【"&amp;SUBSTITUTE(TEXT(AT7,"#,##0.00"),"-","△")&amp;"】"))</f>
        <v>【3.09】</v>
      </c>
      <c r="AU6" s="35">
        <f>IF(AU7="",NA(),AU7)</f>
        <v>41.66</v>
      </c>
      <c r="AV6" s="35">
        <f t="shared" ref="AV6:BD6" si="6">IF(AV7="",NA(),AV7)</f>
        <v>47.32</v>
      </c>
      <c r="AW6" s="35">
        <f t="shared" si="6"/>
        <v>68.88</v>
      </c>
      <c r="AX6" s="35">
        <f t="shared" si="6"/>
        <v>72.8</v>
      </c>
      <c r="AY6" s="35">
        <f t="shared" si="6"/>
        <v>78.75</v>
      </c>
      <c r="AZ6" s="35">
        <f t="shared" si="6"/>
        <v>63.14</v>
      </c>
      <c r="BA6" s="35">
        <f t="shared" si="6"/>
        <v>77.83</v>
      </c>
      <c r="BB6" s="35">
        <f t="shared" si="6"/>
        <v>86.93</v>
      </c>
      <c r="BC6" s="35">
        <f t="shared" si="6"/>
        <v>70.66</v>
      </c>
      <c r="BD6" s="35">
        <f t="shared" si="6"/>
        <v>53.32</v>
      </c>
      <c r="BE6" s="34" t="str">
        <f>IF(BE7="","",IF(BE7="-","【-】","【"&amp;SUBSTITUTE(TEXT(BE7,"#,##0.00"),"-","△")&amp;"】"))</f>
        <v>【69.54】</v>
      </c>
      <c r="BF6" s="35">
        <f>IF(BF7="",NA(),BF7)</f>
        <v>601.5</v>
      </c>
      <c r="BG6" s="35">
        <f t="shared" ref="BG6:BO6" si="7">IF(BG7="",NA(),BG7)</f>
        <v>585.75</v>
      </c>
      <c r="BH6" s="35">
        <f t="shared" si="7"/>
        <v>526.20000000000005</v>
      </c>
      <c r="BI6" s="35">
        <f t="shared" si="7"/>
        <v>491.98</v>
      </c>
      <c r="BJ6" s="35">
        <f t="shared" si="7"/>
        <v>443.71</v>
      </c>
      <c r="BK6" s="35">
        <f t="shared" si="7"/>
        <v>664.11</v>
      </c>
      <c r="BL6" s="35">
        <f t="shared" si="7"/>
        <v>710.4</v>
      </c>
      <c r="BM6" s="35">
        <f t="shared" si="7"/>
        <v>674.86</v>
      </c>
      <c r="BN6" s="35">
        <f t="shared" si="7"/>
        <v>670.71</v>
      </c>
      <c r="BO6" s="35">
        <f t="shared" si="7"/>
        <v>719.63</v>
      </c>
      <c r="BP6" s="34" t="str">
        <f>IF(BP7="","",IF(BP7="-","【-】","【"&amp;SUBSTITUTE(TEXT(BP7,"#,##0.00"),"-","△")&amp;"】"))</f>
        <v>【682.51】</v>
      </c>
      <c r="BQ6" s="35">
        <f>IF(BQ7="",NA(),BQ7)</f>
        <v>88.57</v>
      </c>
      <c r="BR6" s="35">
        <f t="shared" ref="BR6:BZ6" si="8">IF(BR7="",NA(),BR7)</f>
        <v>85</v>
      </c>
      <c r="BS6" s="35">
        <f t="shared" si="8"/>
        <v>84.98</v>
      </c>
      <c r="BT6" s="35">
        <f t="shared" si="8"/>
        <v>88.77</v>
      </c>
      <c r="BU6" s="35">
        <f t="shared" si="8"/>
        <v>97.2</v>
      </c>
      <c r="BV6" s="35">
        <f t="shared" si="8"/>
        <v>100.01</v>
      </c>
      <c r="BW6" s="35">
        <f t="shared" si="8"/>
        <v>97.39</v>
      </c>
      <c r="BX6" s="35">
        <f t="shared" si="8"/>
        <v>97.78</v>
      </c>
      <c r="BY6" s="35">
        <f t="shared" si="8"/>
        <v>96.07</v>
      </c>
      <c r="BZ6" s="35">
        <f t="shared" si="8"/>
        <v>97.9</v>
      </c>
      <c r="CA6" s="34" t="str">
        <f>IF(CA7="","",IF(CA7="-","【-】","【"&amp;SUBSTITUTE(TEXT(CA7,"#,##0.00"),"-","△")&amp;"】"))</f>
        <v>【100.34】</v>
      </c>
      <c r="CB6" s="35">
        <f>IF(CB7="",NA(),CB7)</f>
        <v>79.05</v>
      </c>
      <c r="CC6" s="35">
        <f t="shared" ref="CC6:CK6" si="9">IF(CC7="",NA(),CC7)</f>
        <v>82.37</v>
      </c>
      <c r="CD6" s="35">
        <f t="shared" si="9"/>
        <v>82.64</v>
      </c>
      <c r="CE6" s="35">
        <f t="shared" si="9"/>
        <v>79.28</v>
      </c>
      <c r="CF6" s="35">
        <f t="shared" si="9"/>
        <v>72.58</v>
      </c>
      <c r="CG6" s="35">
        <f t="shared" si="9"/>
        <v>109.45</v>
      </c>
      <c r="CH6" s="35">
        <f t="shared" si="9"/>
        <v>114.85</v>
      </c>
      <c r="CI6" s="35">
        <f t="shared" si="9"/>
        <v>114.82</v>
      </c>
      <c r="CJ6" s="35">
        <f t="shared" si="9"/>
        <v>122.01</v>
      </c>
      <c r="CK6" s="35">
        <f t="shared" si="9"/>
        <v>112.77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【59.64】</v>
      </c>
      <c r="CX6" s="35">
        <f>IF(CX7="",NA(),CX7)</f>
        <v>98.67</v>
      </c>
      <c r="CY6" s="35">
        <f t="shared" ref="CY6:DG6" si="11">IF(CY7="",NA(),CY7)</f>
        <v>98.8</v>
      </c>
      <c r="CZ6" s="35">
        <f t="shared" si="11"/>
        <v>98.83</v>
      </c>
      <c r="DA6" s="35">
        <f t="shared" si="11"/>
        <v>98.86</v>
      </c>
      <c r="DB6" s="35">
        <f t="shared" si="11"/>
        <v>98.92</v>
      </c>
      <c r="DC6" s="35">
        <f t="shared" si="11"/>
        <v>97.41</v>
      </c>
      <c r="DD6" s="35">
        <f t="shared" si="11"/>
        <v>96.99</v>
      </c>
      <c r="DE6" s="35">
        <f t="shared" si="11"/>
        <v>97.08</v>
      </c>
      <c r="DF6" s="35">
        <f t="shared" si="11"/>
        <v>96.71</v>
      </c>
      <c r="DG6" s="35">
        <f t="shared" si="11"/>
        <v>96.8</v>
      </c>
      <c r="DH6" s="34" t="str">
        <f>IF(DH7="","",IF(DH7="-","【-】","【"&amp;SUBSTITUTE(TEXT(DH7,"#,##0.00"),"-","△")&amp;"】"))</f>
        <v>【95.35】</v>
      </c>
      <c r="DI6" s="35">
        <f>IF(DI7="",NA(),DI7)</f>
        <v>6.8</v>
      </c>
      <c r="DJ6" s="35">
        <f t="shared" ref="DJ6:DR6" si="12">IF(DJ7="",NA(),DJ7)</f>
        <v>10.119999999999999</v>
      </c>
      <c r="DK6" s="35">
        <f t="shared" si="12"/>
        <v>12.53</v>
      </c>
      <c r="DL6" s="35">
        <f t="shared" si="12"/>
        <v>14.58</v>
      </c>
      <c r="DM6" s="35">
        <f t="shared" si="12"/>
        <v>17.5</v>
      </c>
      <c r="DN6" s="35">
        <f t="shared" si="12"/>
        <v>17.82</v>
      </c>
      <c r="DO6" s="35">
        <f t="shared" si="12"/>
        <v>19.579999999999998</v>
      </c>
      <c r="DP6" s="35">
        <f t="shared" si="12"/>
        <v>22.24</v>
      </c>
      <c r="DQ6" s="35">
        <f t="shared" si="12"/>
        <v>15.87</v>
      </c>
      <c r="DR6" s="35">
        <f t="shared" si="12"/>
        <v>14.72</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5">
        <f t="shared" si="13"/>
        <v>3.27</v>
      </c>
      <c r="EA6" s="35">
        <f t="shared" si="13"/>
        <v>0.28999999999999998</v>
      </c>
      <c r="EB6" s="35">
        <f t="shared" si="13"/>
        <v>0.53</v>
      </c>
      <c r="EC6" s="35">
        <f t="shared" si="13"/>
        <v>1.01</v>
      </c>
      <c r="ED6" s="34" t="str">
        <f>IF(ED7="","",IF(ED7="-","【-】","【"&amp;SUBSTITUTE(TEXT(ED7,"#,##0.00"),"-","△")&amp;"】"))</f>
        <v>【5.90】</v>
      </c>
      <c r="EE6" s="35">
        <f>IF(EE7="",NA(),EE7)</f>
        <v>7.0000000000000007E-2</v>
      </c>
      <c r="EF6" s="35">
        <f t="shared" ref="EF6:EN6" si="14">IF(EF7="",NA(),EF7)</f>
        <v>0.24</v>
      </c>
      <c r="EG6" s="35">
        <f t="shared" si="14"/>
        <v>0.04</v>
      </c>
      <c r="EH6" s="34">
        <f t="shared" si="14"/>
        <v>0</v>
      </c>
      <c r="EI6" s="34">
        <f t="shared" si="14"/>
        <v>0</v>
      </c>
      <c r="EJ6" s="35">
        <f t="shared" si="14"/>
        <v>0.02</v>
      </c>
      <c r="EK6" s="35">
        <f t="shared" si="14"/>
        <v>0.04</v>
      </c>
      <c r="EL6" s="35">
        <f t="shared" si="14"/>
        <v>0.15</v>
      </c>
      <c r="EM6" s="35">
        <f t="shared" si="14"/>
        <v>0.02</v>
      </c>
      <c r="EN6" s="35">
        <f t="shared" si="14"/>
        <v>0.06</v>
      </c>
      <c r="EO6" s="34" t="str">
        <f>IF(EO7="","",IF(EO7="-","【-】","【"&amp;SUBSTITUTE(TEXT(EO7,"#,##0.00"),"-","△")&amp;"】"))</f>
        <v>【0.22】</v>
      </c>
    </row>
    <row r="7" spans="1:148" s="36" customFormat="1" x14ac:dyDescent="0.15">
      <c r="A7" s="28"/>
      <c r="B7" s="37">
        <v>2019</v>
      </c>
      <c r="C7" s="37">
        <v>112291</v>
      </c>
      <c r="D7" s="37">
        <v>46</v>
      </c>
      <c r="E7" s="37">
        <v>17</v>
      </c>
      <c r="F7" s="37">
        <v>1</v>
      </c>
      <c r="G7" s="37">
        <v>0</v>
      </c>
      <c r="H7" s="37" t="s">
        <v>96</v>
      </c>
      <c r="I7" s="37" t="s">
        <v>97</v>
      </c>
      <c r="J7" s="37" t="s">
        <v>98</v>
      </c>
      <c r="K7" s="37" t="s">
        <v>99</v>
      </c>
      <c r="L7" s="37" t="s">
        <v>100</v>
      </c>
      <c r="M7" s="37" t="s">
        <v>101</v>
      </c>
      <c r="N7" s="38" t="s">
        <v>102</v>
      </c>
      <c r="O7" s="38">
        <v>80.260000000000005</v>
      </c>
      <c r="P7" s="38">
        <v>97.07</v>
      </c>
      <c r="Q7" s="38">
        <v>104.44</v>
      </c>
      <c r="R7" s="38">
        <v>1262</v>
      </c>
      <c r="S7" s="38">
        <v>83810</v>
      </c>
      <c r="T7" s="38">
        <v>11.04</v>
      </c>
      <c r="U7" s="38">
        <v>7591.49</v>
      </c>
      <c r="V7" s="38">
        <v>81369</v>
      </c>
      <c r="W7" s="38">
        <v>7.7</v>
      </c>
      <c r="X7" s="38">
        <v>10567.4</v>
      </c>
      <c r="Y7" s="38">
        <v>110.87</v>
      </c>
      <c r="Z7" s="38">
        <v>110.26</v>
      </c>
      <c r="AA7" s="38">
        <v>111.07</v>
      </c>
      <c r="AB7" s="38">
        <v>117.18</v>
      </c>
      <c r="AC7" s="38">
        <v>114.22</v>
      </c>
      <c r="AD7" s="38">
        <v>103.61</v>
      </c>
      <c r="AE7" s="38">
        <v>105.43</v>
      </c>
      <c r="AF7" s="38">
        <v>106.56</v>
      </c>
      <c r="AG7" s="38">
        <v>109</v>
      </c>
      <c r="AH7" s="38">
        <v>104.85</v>
      </c>
      <c r="AI7" s="38">
        <v>108.07</v>
      </c>
      <c r="AJ7" s="38">
        <v>0</v>
      </c>
      <c r="AK7" s="38">
        <v>0</v>
      </c>
      <c r="AL7" s="38">
        <v>0</v>
      </c>
      <c r="AM7" s="38">
        <v>0</v>
      </c>
      <c r="AN7" s="38">
        <v>0</v>
      </c>
      <c r="AO7" s="38">
        <v>13.93</v>
      </c>
      <c r="AP7" s="38">
        <v>27.29</v>
      </c>
      <c r="AQ7" s="38">
        <v>8.31</v>
      </c>
      <c r="AR7" s="38">
        <v>0</v>
      </c>
      <c r="AS7" s="38">
        <v>0</v>
      </c>
      <c r="AT7" s="38">
        <v>3.09</v>
      </c>
      <c r="AU7" s="38">
        <v>41.66</v>
      </c>
      <c r="AV7" s="38">
        <v>47.32</v>
      </c>
      <c r="AW7" s="38">
        <v>68.88</v>
      </c>
      <c r="AX7" s="38">
        <v>72.8</v>
      </c>
      <c r="AY7" s="38">
        <v>78.75</v>
      </c>
      <c r="AZ7" s="38">
        <v>63.14</v>
      </c>
      <c r="BA7" s="38">
        <v>77.83</v>
      </c>
      <c r="BB7" s="38">
        <v>86.93</v>
      </c>
      <c r="BC7" s="38">
        <v>70.66</v>
      </c>
      <c r="BD7" s="38">
        <v>53.32</v>
      </c>
      <c r="BE7" s="38">
        <v>69.540000000000006</v>
      </c>
      <c r="BF7" s="38">
        <v>601.5</v>
      </c>
      <c r="BG7" s="38">
        <v>585.75</v>
      </c>
      <c r="BH7" s="38">
        <v>526.20000000000005</v>
      </c>
      <c r="BI7" s="38">
        <v>491.98</v>
      </c>
      <c r="BJ7" s="38">
        <v>443.71</v>
      </c>
      <c r="BK7" s="38">
        <v>664.11</v>
      </c>
      <c r="BL7" s="38">
        <v>710.4</v>
      </c>
      <c r="BM7" s="38">
        <v>674.86</v>
      </c>
      <c r="BN7" s="38">
        <v>670.71</v>
      </c>
      <c r="BO7" s="38">
        <v>719.63</v>
      </c>
      <c r="BP7" s="38">
        <v>682.51</v>
      </c>
      <c r="BQ7" s="38">
        <v>88.57</v>
      </c>
      <c r="BR7" s="38">
        <v>85</v>
      </c>
      <c r="BS7" s="38">
        <v>84.98</v>
      </c>
      <c r="BT7" s="38">
        <v>88.77</v>
      </c>
      <c r="BU7" s="38">
        <v>97.2</v>
      </c>
      <c r="BV7" s="38">
        <v>100.01</v>
      </c>
      <c r="BW7" s="38">
        <v>97.39</v>
      </c>
      <c r="BX7" s="38">
        <v>97.78</v>
      </c>
      <c r="BY7" s="38">
        <v>96.07</v>
      </c>
      <c r="BZ7" s="38">
        <v>97.9</v>
      </c>
      <c r="CA7" s="38">
        <v>100.34</v>
      </c>
      <c r="CB7" s="38">
        <v>79.05</v>
      </c>
      <c r="CC7" s="38">
        <v>82.37</v>
      </c>
      <c r="CD7" s="38">
        <v>82.64</v>
      </c>
      <c r="CE7" s="38">
        <v>79.28</v>
      </c>
      <c r="CF7" s="38">
        <v>72.58</v>
      </c>
      <c r="CG7" s="38">
        <v>109.45</v>
      </c>
      <c r="CH7" s="38">
        <v>114.85</v>
      </c>
      <c r="CI7" s="38">
        <v>114.82</v>
      </c>
      <c r="CJ7" s="38">
        <v>122.01</v>
      </c>
      <c r="CK7" s="38">
        <v>112.77</v>
      </c>
      <c r="CL7" s="38">
        <v>136.15</v>
      </c>
      <c r="CM7" s="38" t="s">
        <v>102</v>
      </c>
      <c r="CN7" s="38" t="s">
        <v>102</v>
      </c>
      <c r="CO7" s="38" t="s">
        <v>102</v>
      </c>
      <c r="CP7" s="38" t="s">
        <v>102</v>
      </c>
      <c r="CQ7" s="38" t="s">
        <v>102</v>
      </c>
      <c r="CR7" s="38" t="s">
        <v>102</v>
      </c>
      <c r="CS7" s="38" t="s">
        <v>102</v>
      </c>
      <c r="CT7" s="38" t="s">
        <v>102</v>
      </c>
      <c r="CU7" s="38" t="s">
        <v>102</v>
      </c>
      <c r="CV7" s="38" t="s">
        <v>102</v>
      </c>
      <c r="CW7" s="38">
        <v>59.64</v>
      </c>
      <c r="CX7" s="38">
        <v>98.67</v>
      </c>
      <c r="CY7" s="38">
        <v>98.8</v>
      </c>
      <c r="CZ7" s="38">
        <v>98.83</v>
      </c>
      <c r="DA7" s="38">
        <v>98.86</v>
      </c>
      <c r="DB7" s="38">
        <v>98.92</v>
      </c>
      <c r="DC7" s="38">
        <v>97.41</v>
      </c>
      <c r="DD7" s="38">
        <v>96.99</v>
      </c>
      <c r="DE7" s="38">
        <v>97.08</v>
      </c>
      <c r="DF7" s="38">
        <v>96.71</v>
      </c>
      <c r="DG7" s="38">
        <v>96.8</v>
      </c>
      <c r="DH7" s="38">
        <v>95.35</v>
      </c>
      <c r="DI7" s="38">
        <v>6.8</v>
      </c>
      <c r="DJ7" s="38">
        <v>10.119999999999999</v>
      </c>
      <c r="DK7" s="38">
        <v>12.53</v>
      </c>
      <c r="DL7" s="38">
        <v>14.58</v>
      </c>
      <c r="DM7" s="38">
        <v>17.5</v>
      </c>
      <c r="DN7" s="38">
        <v>17.82</v>
      </c>
      <c r="DO7" s="38">
        <v>19.579999999999998</v>
      </c>
      <c r="DP7" s="38">
        <v>22.24</v>
      </c>
      <c r="DQ7" s="38">
        <v>15.87</v>
      </c>
      <c r="DR7" s="38">
        <v>14.72</v>
      </c>
      <c r="DS7" s="38">
        <v>38.57</v>
      </c>
      <c r="DT7" s="38">
        <v>0</v>
      </c>
      <c r="DU7" s="38">
        <v>0</v>
      </c>
      <c r="DV7" s="38">
        <v>0</v>
      </c>
      <c r="DW7" s="38">
        <v>0</v>
      </c>
      <c r="DX7" s="38">
        <v>0</v>
      </c>
      <c r="DY7" s="38">
        <v>0</v>
      </c>
      <c r="DZ7" s="38">
        <v>3.27</v>
      </c>
      <c r="EA7" s="38">
        <v>0.28999999999999998</v>
      </c>
      <c r="EB7" s="38">
        <v>0.53</v>
      </c>
      <c r="EC7" s="38">
        <v>1.01</v>
      </c>
      <c r="ED7" s="38">
        <v>5.9</v>
      </c>
      <c r="EE7" s="38">
        <v>7.0000000000000007E-2</v>
      </c>
      <c r="EF7" s="38">
        <v>0.24</v>
      </c>
      <c r="EG7" s="38">
        <v>0.04</v>
      </c>
      <c r="EH7" s="38">
        <v>0</v>
      </c>
      <c r="EI7" s="38">
        <v>0</v>
      </c>
      <c r="EJ7" s="38">
        <v>0.02</v>
      </c>
      <c r="EK7" s="38">
        <v>0.04</v>
      </c>
      <c r="EL7" s="38">
        <v>0.15</v>
      </c>
      <c r="EM7" s="38">
        <v>0.02</v>
      </c>
      <c r="EN7" s="38">
        <v>0.06</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矢萩　美和</cp:lastModifiedBy>
  <dcterms:created xsi:type="dcterms:W3CDTF">2020-12-04T02:25:19Z</dcterms:created>
  <dcterms:modified xsi:type="dcterms:W3CDTF">2021-02-01T07:37:26Z</dcterms:modified>
  <cp:category/>
</cp:coreProperties>
</file>