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3平成３０年度\20190116【市町村課】公営企業に係る経営比較分析表（平成29年度決算）の分析等について\下水\25和光市\【経営比較分析表】2017_112291_46_1718\"/>
    </mc:Choice>
  </mc:AlternateContent>
  <workbookProtection workbookAlgorithmName="SHA-512" workbookHashValue="Qscl2jqpWlEwht86nra5FjtXGas+UaJn8RrQ0WmmTprfT47RqXE6jr2PwPcsvk4XwSTULIrM9QYq4h+gG6d62w==" workbookSaltValue="G5Aqz5GYA/joJyrDrju8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<sst xmlns="http://schemas.openxmlformats.org/spreadsheetml/2006/main" count="265" uniqueCount="123">
  <si>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</si>
  <si>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</si>
  <si>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</si>
  <si>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</si>
  <si>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</si>
  <si>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</si>
  <si>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</si>
  <si>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</si>
  <si>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</si>
  <si>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</si>
  <si>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</si>
  <si>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</si>
  <si>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</si>
  <si>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</si>
  <si>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</si>
  <si>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</si>
  <si>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</si>
  <si>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</si>
  <si>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</si>
  <si>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</si>
  <si>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</si>
  <si>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</si>
  <si>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</si>
  <si>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</si>
  <si>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</si>
  <si>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</si>
  <si>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</si>
  <si>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</si>
  <si>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</si>
  <si>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</si>
  <si>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</si>
  <si>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</si>
  <si>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</si>
  <si>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</si>
  <si>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</si>
  <si>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</si>
  <si>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</si>
  <si>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</si>
  <si>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</si>
  <si>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</si>
  <si>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</si>
  <si>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</si>
  <si>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</si>
  <si>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</si>
  <si>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</si>
  <si>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</si>
  <si>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</si>
  <si>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</si>
  <si>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</si>
  <si>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</si>
  <si>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</si>
  <si>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</si>
  <si>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</si>
  <si>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</si>
  <si>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</si>
  <si>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</si>
  <si>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</si>
  <si>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</si>
  <si>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</si>
  <si>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</si>
  <si>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</si>
  <si>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</si>
  <si>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</si>
  <si>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</si>
  <si>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</si>
  <si>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</si>
  <si>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</si>
  <si>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</si>
  <si>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</si>
  <si>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</si>
  <si>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</si>
  <si>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</si>
  <si>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</si>
  <si>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</si>
  <si>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</si>
  <si>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</si>
  <si>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</si>
  <si>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</si>
  <si>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</si>
  <si>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</si>
  <si>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</si>
  <si>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</si>
  <si>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</si>
  <si>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</si>
  <si>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</si>
  <si>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</si>
  <si>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</si>
  <si>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</si>
  <si>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</si>
  <si>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</si>
  <si>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</si>
  <si>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</si>
  <si>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</si>
  <si>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</si>
  <si>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</si>
  <si>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</si>
  <si>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</si>
  <si>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</si>
  <si>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</si>
  <si>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</si>
  <si>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</si>
  <si>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</si>
  <si>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</si>
  <si>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</si>
  <si>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</si>
  <si>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</si>
  <si>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</si>
  <si>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</si>
  <si>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</si>
  <si>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</si>
  <si>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</si>
  <si>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</si>
  <si>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</si>
  <si>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</si>
  <si>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</si>
  <si>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</si>
  <si>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</si>
  <si>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</si>
  <si>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</si>
  <si>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</si>
  <si>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各指標については類似団体平均値及び全国平均値を下回るものもあるが、概ね良好な状況である。
　適正な使用料収入の確保については、下水道使用料の改定について検討する必要があるが、このことについては、埼玉県の流域下水道事業維持管理負担金の動向及び今後の社会経済情勢等を勘案して検討することが和光市下水道事業運営審議会において示されていることから、早急な下水道使用料の改定による収支状況等の改善は想定しないものとしている。
　そのため、今後予定している総合地震対策業務への取組及びストックマネジメント計画の策定等に沿った取組を計画的かつ効率的に進めるとともに、より一層経費削減等を強く意識した事業運営を行う必要がある。</t>
    <rPh sb="1" eb="4">
      <t>カクシヒョウ</t>
    </rPh>
    <rPh sb="9" eb="11">
      <t>ルイジ</t>
    </rPh>
    <rPh sb="11" eb="13">
      <t>ダンタイ</t>
    </rPh>
    <rPh sb="13" eb="16">
      <t>ヘイキンチ</t>
    </rPh>
    <rPh sb="16" eb="17">
      <t>オヨ</t>
    </rPh>
    <rPh sb="18" eb="20">
      <t>ゼンコク</t>
    </rPh>
    <rPh sb="20" eb="22">
      <t>ヘイキン</t>
    </rPh>
    <rPh sb="22" eb="23">
      <t>アタイ</t>
    </rPh>
    <rPh sb="24" eb="26">
      <t>シタマワ</t>
    </rPh>
    <rPh sb="34" eb="35">
      <t>オオム</t>
    </rPh>
    <rPh sb="36" eb="38">
      <t>リョウコウ</t>
    </rPh>
    <rPh sb="39" eb="41">
      <t>ジョウキョウ</t>
    </rPh>
    <rPh sb="47" eb="49">
      <t>テキセイ</t>
    </rPh>
    <rPh sb="50" eb="55">
      <t>シヨウリョウシュウニュウ</t>
    </rPh>
    <rPh sb="56" eb="58">
      <t>カクホ</t>
    </rPh>
    <rPh sb="64" eb="67">
      <t>ゲスイドウ</t>
    </rPh>
    <rPh sb="67" eb="70">
      <t>シヨウリョウ</t>
    </rPh>
    <rPh sb="71" eb="73">
      <t>カイテイ</t>
    </rPh>
    <rPh sb="77" eb="79">
      <t>ケントウ</t>
    </rPh>
    <rPh sb="81" eb="83">
      <t>ヒツヨウ</t>
    </rPh>
    <rPh sb="98" eb="101">
      <t>サイタマケン</t>
    </rPh>
    <rPh sb="102" eb="104">
      <t>リュウイキ</t>
    </rPh>
    <rPh sb="104" eb="107">
      <t>ゲスイドウ</t>
    </rPh>
    <rPh sb="107" eb="109">
      <t>ジギョウ</t>
    </rPh>
    <rPh sb="109" eb="111">
      <t>イジ</t>
    </rPh>
    <rPh sb="111" eb="113">
      <t>カンリ</t>
    </rPh>
    <rPh sb="113" eb="116">
      <t>フタンキン</t>
    </rPh>
    <rPh sb="117" eb="119">
      <t>ドウコウ</t>
    </rPh>
    <rPh sb="119" eb="120">
      <t>オヨ</t>
    </rPh>
    <rPh sb="121" eb="123">
      <t>コンゴ</t>
    </rPh>
    <rPh sb="124" eb="126">
      <t>シャカイ</t>
    </rPh>
    <rPh sb="126" eb="128">
      <t>ケイザイ</t>
    </rPh>
    <rPh sb="128" eb="130">
      <t>ジョウセイ</t>
    </rPh>
    <rPh sb="130" eb="131">
      <t>トウ</t>
    </rPh>
    <rPh sb="132" eb="134">
      <t>カンアン</t>
    </rPh>
    <rPh sb="136" eb="138">
      <t>ケントウ</t>
    </rPh>
    <rPh sb="143" eb="146">
      <t>ワコウシ</t>
    </rPh>
    <rPh sb="146" eb="149">
      <t>ゲスイドウ</t>
    </rPh>
    <rPh sb="149" eb="151">
      <t>ジギョウ</t>
    </rPh>
    <rPh sb="151" eb="153">
      <t>ウンエイ</t>
    </rPh>
    <rPh sb="153" eb="156">
      <t>シンギカイ</t>
    </rPh>
    <rPh sb="160" eb="161">
      <t>シメ</t>
    </rPh>
    <rPh sb="171" eb="173">
      <t>ソウキュウ</t>
    </rPh>
    <rPh sb="174" eb="177">
      <t>ゲスイドウ</t>
    </rPh>
    <rPh sb="177" eb="180">
      <t>シヨウリョウ</t>
    </rPh>
    <rPh sb="181" eb="183">
      <t>カイテイ</t>
    </rPh>
    <rPh sb="186" eb="188">
      <t>シュウシ</t>
    </rPh>
    <rPh sb="188" eb="190">
      <t>ジョウキョウ</t>
    </rPh>
    <rPh sb="190" eb="191">
      <t>トウ</t>
    </rPh>
    <rPh sb="192" eb="194">
      <t>カイゼン</t>
    </rPh>
    <rPh sb="195" eb="197">
      <t>ソウテイ</t>
    </rPh>
    <rPh sb="215" eb="217">
      <t>コンゴ</t>
    </rPh>
    <rPh sb="217" eb="219">
      <t>ヨテイ</t>
    </rPh>
    <rPh sb="223" eb="225">
      <t>ソウゴウ</t>
    </rPh>
    <rPh sb="225" eb="227">
      <t>ジシン</t>
    </rPh>
    <rPh sb="227" eb="229">
      <t>タイサク</t>
    </rPh>
    <rPh sb="229" eb="231">
      <t>ギョウム</t>
    </rPh>
    <rPh sb="233" eb="235">
      <t>トリクミ</t>
    </rPh>
    <rPh sb="235" eb="236">
      <t>オヨ</t>
    </rPh>
    <rPh sb="247" eb="249">
      <t>ケイカク</t>
    </rPh>
    <rPh sb="250" eb="252">
      <t>サクテイ</t>
    </rPh>
    <rPh sb="252" eb="253">
      <t>トウ</t>
    </rPh>
    <rPh sb="254" eb="255">
      <t>ソ</t>
    </rPh>
    <rPh sb="257" eb="259">
      <t>トリクミ</t>
    </rPh>
    <rPh sb="260" eb="263">
      <t>ケイカクテキ</t>
    </rPh>
    <rPh sb="265" eb="268">
      <t>コウリツテキ</t>
    </rPh>
    <rPh sb="269" eb="270">
      <t>スス</t>
    </rPh>
    <rPh sb="279" eb="281">
      <t>イッソウ</t>
    </rPh>
    <rPh sb="281" eb="283">
      <t>ケイヒ</t>
    </rPh>
    <rPh sb="283" eb="285">
      <t>サクゲン</t>
    </rPh>
    <rPh sb="285" eb="286">
      <t>トウ</t>
    </rPh>
    <rPh sb="287" eb="288">
      <t>ツヨ</t>
    </rPh>
    <rPh sb="289" eb="291">
      <t>イシキ</t>
    </rPh>
    <rPh sb="293" eb="295">
      <t>ジギョウ</t>
    </rPh>
    <rPh sb="295" eb="297">
      <t>ウンエイ</t>
    </rPh>
    <rPh sb="298" eb="299">
      <t>オコナ</t>
    </rPh>
    <rPh sb="300" eb="302">
      <t>ヒツヨウ</t>
    </rPh>
    <phoneticPr fontId="4"/>
  </si>
  <si>
    <t>　①経常収支比率は１１１．０７％と黒字で、類似団体の平均値を上回っている。また、②累積欠損金比率については、０％で前年に引き続き発生していない状況にある。④企業債残高対事業規模比率については、５２６．２０％と前年に引き続き減少傾向にある。これらのことから、健全な経営が行われていると考えられる。
　一方、③流動比率は前年に比べて改善傾向にあるものの、６８．８８％で類似団体の平均値を下回っている。⑤経費回収率についても、８４．９８％で類似団体の平均値を下回ったまま推移している。さらに、⑥汚水処理原価は８２．６４％で類似団体の平均値を大幅に下回る額となっている。このため、適正な使用料収入の確保及び汚水処理費の削減についてさらに留意が必要な状況にある。
　⑧水洗化率については、平成２８年度決算の時点で９８．８％とすでに高水準であったが、平成２９年度決算では９８．８３％となり、前年に比べ微増となった。
　和光市は、今後も土地区画整理事業の進展に伴い、住宅等の増加が見込まれるため、下水道への接続及び正しい使い方等について啓発を進めていく必要があると考えている。</t>
    <rPh sb="2" eb="4">
      <t>ケイジョウ</t>
    </rPh>
    <rPh sb="4" eb="6">
      <t>シュウシ</t>
    </rPh>
    <rPh sb="6" eb="8">
      <t>ヒリツ</t>
    </rPh>
    <rPh sb="17" eb="19">
      <t>クロジ</t>
    </rPh>
    <rPh sb="21" eb="23">
      <t>ルイジ</t>
    </rPh>
    <rPh sb="23" eb="25">
      <t>ダンタイ</t>
    </rPh>
    <rPh sb="26" eb="29">
      <t>ヘイキンチ</t>
    </rPh>
    <rPh sb="30" eb="32">
      <t>ウワマワ</t>
    </rPh>
    <rPh sb="41" eb="43">
      <t>ルイセキ</t>
    </rPh>
    <rPh sb="43" eb="45">
      <t>ケッソン</t>
    </rPh>
    <rPh sb="45" eb="46">
      <t>キン</t>
    </rPh>
    <rPh sb="46" eb="48">
      <t>ヒリツ</t>
    </rPh>
    <rPh sb="57" eb="59">
      <t>ゼンネン</t>
    </rPh>
    <rPh sb="60" eb="61">
      <t>ヒ</t>
    </rPh>
    <rPh sb="62" eb="63">
      <t>ツヅ</t>
    </rPh>
    <rPh sb="64" eb="66">
      <t>ハッセイ</t>
    </rPh>
    <rPh sb="71" eb="73">
      <t>ジョウキョウ</t>
    </rPh>
    <rPh sb="128" eb="130">
      <t>ケンゼン</t>
    </rPh>
    <rPh sb="131" eb="133">
      <t>ケイエイ</t>
    </rPh>
    <rPh sb="134" eb="135">
      <t>オコナ</t>
    </rPh>
    <rPh sb="141" eb="142">
      <t>カンガ</t>
    </rPh>
    <rPh sb="149" eb="151">
      <t>イッポウ</t>
    </rPh>
    <rPh sb="153" eb="155">
      <t>リュウドウ</t>
    </rPh>
    <rPh sb="155" eb="157">
      <t>ヒリツ</t>
    </rPh>
    <rPh sb="158" eb="160">
      <t>ゼンネン</t>
    </rPh>
    <rPh sb="161" eb="162">
      <t>クラ</t>
    </rPh>
    <rPh sb="164" eb="166">
      <t>カイゼン</t>
    </rPh>
    <rPh sb="166" eb="168">
      <t>ケイコウ</t>
    </rPh>
    <rPh sb="182" eb="184">
      <t>ルイジ</t>
    </rPh>
    <rPh sb="184" eb="186">
      <t>ダンタイ</t>
    </rPh>
    <rPh sb="187" eb="190">
      <t>ヘイキンチ</t>
    </rPh>
    <rPh sb="191" eb="193">
      <t>シタマワ</t>
    </rPh>
    <rPh sb="199" eb="201">
      <t>ケイヒ</t>
    </rPh>
    <rPh sb="201" eb="203">
      <t>カイシュウ</t>
    </rPh>
    <rPh sb="203" eb="204">
      <t>リツ</t>
    </rPh>
    <rPh sb="217" eb="219">
      <t>ルイジ</t>
    </rPh>
    <rPh sb="219" eb="221">
      <t>ダンタイ</t>
    </rPh>
    <rPh sb="222" eb="225">
      <t>ヘイキンチ</t>
    </rPh>
    <rPh sb="226" eb="228">
      <t>シタマワ</t>
    </rPh>
    <rPh sb="232" eb="234">
      <t>スイイ</t>
    </rPh>
    <rPh sb="244" eb="246">
      <t>オスイ</t>
    </rPh>
    <rPh sb="246" eb="248">
      <t>ショリ</t>
    </rPh>
    <rPh sb="248" eb="250">
      <t>ゲンカ</t>
    </rPh>
    <rPh sb="258" eb="260">
      <t>ルイジ</t>
    </rPh>
    <rPh sb="260" eb="262">
      <t>ダンタイ</t>
    </rPh>
    <rPh sb="263" eb="266">
      <t>ヘイキンチ</t>
    </rPh>
    <rPh sb="267" eb="269">
      <t>オオハバ</t>
    </rPh>
    <rPh sb="270" eb="272">
      <t>シタマワ</t>
    </rPh>
    <rPh sb="273" eb="274">
      <t>ガク</t>
    </rPh>
    <rPh sb="286" eb="288">
      <t>テキセイ</t>
    </rPh>
    <rPh sb="289" eb="292">
      <t>シヨウリョウ</t>
    </rPh>
    <rPh sb="292" eb="294">
      <t>シュウニュウ</t>
    </rPh>
    <rPh sb="295" eb="297">
      <t>カクホ</t>
    </rPh>
    <rPh sb="297" eb="298">
      <t>オヨ</t>
    </rPh>
    <rPh sb="299" eb="301">
      <t>オスイ</t>
    </rPh>
    <rPh sb="301" eb="303">
      <t>ショリ</t>
    </rPh>
    <rPh sb="303" eb="304">
      <t>ヒ</t>
    </rPh>
    <rPh sb="305" eb="307">
      <t>サクゲン</t>
    </rPh>
    <rPh sb="314" eb="316">
      <t>リュウイ</t>
    </rPh>
    <rPh sb="317" eb="319">
      <t>ヒツヨウ</t>
    </rPh>
    <rPh sb="320" eb="322">
      <t>ジョウキョウ</t>
    </rPh>
    <rPh sb="329" eb="332">
      <t>スイセンカ</t>
    </rPh>
    <rPh sb="332" eb="333">
      <t>リツ</t>
    </rPh>
    <rPh sb="339" eb="341">
      <t>ヘイセイ</t>
    </rPh>
    <rPh sb="343" eb="345">
      <t>ネンド</t>
    </rPh>
    <rPh sb="345" eb="347">
      <t>ケッサン</t>
    </rPh>
    <rPh sb="348" eb="350">
      <t>ジテン</t>
    </rPh>
    <rPh sb="360" eb="363">
      <t>コウスイジュン</t>
    </rPh>
    <rPh sb="369" eb="371">
      <t>ヘイセイ</t>
    </rPh>
    <rPh sb="373" eb="375">
      <t>ネンド</t>
    </rPh>
    <rPh sb="375" eb="377">
      <t>ケッサン</t>
    </rPh>
    <rPh sb="389" eb="391">
      <t>ゼンネン</t>
    </rPh>
    <rPh sb="392" eb="393">
      <t>クラ</t>
    </rPh>
    <rPh sb="394" eb="396">
      <t>ビゾウ</t>
    </rPh>
    <rPh sb="403" eb="406">
      <t>ワコウシ</t>
    </rPh>
    <rPh sb="408" eb="410">
      <t>コンゴ</t>
    </rPh>
    <rPh sb="411" eb="413">
      <t>トチ</t>
    </rPh>
    <rPh sb="413" eb="415">
      <t>クカク</t>
    </rPh>
    <rPh sb="415" eb="417">
      <t>セイリ</t>
    </rPh>
    <rPh sb="417" eb="419">
      <t>ジギョウ</t>
    </rPh>
    <rPh sb="420" eb="422">
      <t>シンテン</t>
    </rPh>
    <rPh sb="423" eb="424">
      <t>トモナ</t>
    </rPh>
    <rPh sb="426" eb="428">
      <t>ジュウタク</t>
    </rPh>
    <rPh sb="428" eb="429">
      <t>トウ</t>
    </rPh>
    <rPh sb="430" eb="432">
      <t>ゾウカ</t>
    </rPh>
    <rPh sb="433" eb="435">
      <t>ミコ</t>
    </rPh>
    <rPh sb="441" eb="444">
      <t>ゲスイドウ</t>
    </rPh>
    <rPh sb="446" eb="448">
      <t>セツゾク</t>
    </rPh>
    <rPh sb="448" eb="449">
      <t>オヨ</t>
    </rPh>
    <rPh sb="450" eb="451">
      <t>タダ</t>
    </rPh>
    <rPh sb="453" eb="454">
      <t>ツカ</t>
    </rPh>
    <rPh sb="455" eb="456">
      <t>カタ</t>
    </rPh>
    <rPh sb="456" eb="457">
      <t>トウ</t>
    </rPh>
    <rPh sb="461" eb="463">
      <t>ケイハツ</t>
    </rPh>
    <rPh sb="464" eb="465">
      <t>スス</t>
    </rPh>
    <rPh sb="469" eb="471">
      <t>ヒツヨウ</t>
    </rPh>
    <rPh sb="475" eb="476">
      <t>カンガ</t>
    </rPh>
    <phoneticPr fontId="4"/>
  </si>
  <si>
    <t>　①有形固定資産減価償却率は上昇傾向にあるものの、１２．５３％と類似団体の平均値を下回っている。また、②管渠老朽化率は０％を維持していることから、老朽化の度合いは類似団体等よりも低いことが分かる。
　③の管渠改善率は０．０４％と類似団体の平均値を下回っている。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和光市は管路の内部についてカメラ調査を行い、その調査結果に基づき適切に補修を進めているため、今後も引き続きこの取組みを継続していく。</t>
    <rPh sb="2" eb="4">
      <t>ユウケイ</t>
    </rPh>
    <rPh sb="4" eb="6">
      <t>コテイ</t>
    </rPh>
    <rPh sb="6" eb="8">
      <t>シサン</t>
    </rPh>
    <rPh sb="8" eb="10">
      <t>ゲンカ</t>
    </rPh>
    <rPh sb="10" eb="12">
      <t>ショウキャク</t>
    </rPh>
    <rPh sb="12" eb="13">
      <t>リツ</t>
    </rPh>
    <rPh sb="14" eb="16">
      <t>ジョウショウ</t>
    </rPh>
    <rPh sb="16" eb="18">
      <t>ケイコウ</t>
    </rPh>
    <rPh sb="32" eb="36">
      <t>ルイジダンタイ</t>
    </rPh>
    <rPh sb="37" eb="40">
      <t>ヘイキンチ</t>
    </rPh>
    <rPh sb="41" eb="43">
      <t>シタマワ</t>
    </rPh>
    <rPh sb="52" eb="54">
      <t>カンキョ</t>
    </rPh>
    <rPh sb="54" eb="57">
      <t>ロウキュウカ</t>
    </rPh>
    <rPh sb="57" eb="58">
      <t>リツ</t>
    </rPh>
    <rPh sb="62" eb="64">
      <t>イジ</t>
    </rPh>
    <rPh sb="73" eb="76">
      <t>ロウキュウカ</t>
    </rPh>
    <rPh sb="77" eb="79">
      <t>ドア</t>
    </rPh>
    <rPh sb="81" eb="83">
      <t>ルイジ</t>
    </rPh>
    <rPh sb="83" eb="85">
      <t>ダンタイ</t>
    </rPh>
    <rPh sb="85" eb="86">
      <t>トウ</t>
    </rPh>
    <rPh sb="89" eb="90">
      <t>ヒク</t>
    </rPh>
    <rPh sb="94" eb="95">
      <t>ワ</t>
    </rPh>
    <rPh sb="102" eb="104">
      <t>カンキョ</t>
    </rPh>
    <rPh sb="104" eb="106">
      <t>カイゼン</t>
    </rPh>
    <rPh sb="106" eb="107">
      <t>リツ</t>
    </rPh>
    <rPh sb="114" eb="118">
      <t>ルイジダンタイ</t>
    </rPh>
    <rPh sb="119" eb="122">
      <t>ヘイキンチ</t>
    </rPh>
    <rPh sb="123" eb="125">
      <t>シタマワ</t>
    </rPh>
    <rPh sb="163" eb="165">
      <t>フセツ</t>
    </rPh>
    <rPh sb="218" eb="221">
      <t>ワコウシ</t>
    </rPh>
    <rPh sb="222" eb="224">
      <t>カンロ</t>
    </rPh>
    <rPh sb="225" eb="227">
      <t>ナイブ</t>
    </rPh>
    <rPh sb="234" eb="236">
      <t>チョウサ</t>
    </rPh>
    <rPh sb="237" eb="238">
      <t>オコナ</t>
    </rPh>
    <rPh sb="242" eb="244">
      <t>チョウサ</t>
    </rPh>
    <rPh sb="244" eb="246">
      <t>ケッカ</t>
    </rPh>
    <rPh sb="247" eb="248">
      <t>モト</t>
    </rPh>
    <rPh sb="250" eb="252">
      <t>テキセツ</t>
    </rPh>
    <rPh sb="253" eb="255">
      <t>ホシュウ</t>
    </rPh>
    <rPh sb="256" eb="257">
      <t>スス</t>
    </rPh>
    <rPh sb="264" eb="266">
      <t>コンゴ</t>
    </rPh>
    <rPh sb="267" eb="268">
      <t>ヒ</t>
    </rPh>
    <rPh sb="269" eb="270">
      <t>ツヅ</t>
    </rPh>
    <rPh sb="273" eb="275">
      <t>トリク</t>
    </rPh>
    <rPh sb="277" eb="27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</si>
</sst>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0.06</c:v>
                </c:pt>
                <c:pt idx="2">
                  <c:v>7.0000000000000007E-2</c:v>
                </c:pt>
                <c:pt idx="3">
                  <c:v>0.24</c:v>
                </c:pt>
                <c:pt idx="4">
                  <c:v>0.04</c:v>
                </c:pt>
              </c:numCache>
            </c:numRef>
          </c:val>
          <c:extLst>
            <c:ext xmlns:c16="http://schemas.microsoft.com/office/drawing/2014/chart" uri="{C3380CC4-5D6E-409C-BE32-E72D297353CC}">
              <c16:uniqueId val="{00000000-138E-4671-9026-87B424B010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0.04</c:v>
                </c:pt>
                <c:pt idx="4">
                  <c:v>0.15</c:v>
                </c:pt>
              </c:numCache>
            </c:numRef>
          </c:val>
          <c:smooth val="0"/>
          <c:extLst>
            <c:ext xmlns:c16="http://schemas.microsoft.com/office/drawing/2014/chart" uri="{C3380CC4-5D6E-409C-BE32-E72D297353CC}">
              <c16:uniqueId val="{00000001-138E-4671-9026-87B424B010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6E-4F77-9FA1-9BCB2C26CB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6E-4F77-9FA1-9BCB2C26CB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98.5</c:v>
                </c:pt>
                <c:pt idx="2">
                  <c:v>98.67</c:v>
                </c:pt>
                <c:pt idx="3">
                  <c:v>98.8</c:v>
                </c:pt>
                <c:pt idx="4">
                  <c:v>98.83</c:v>
                </c:pt>
              </c:numCache>
            </c:numRef>
          </c:val>
          <c:extLst>
            <c:ext xmlns:c16="http://schemas.microsoft.com/office/drawing/2014/chart" uri="{C3380CC4-5D6E-409C-BE32-E72D297353CC}">
              <c16:uniqueId val="{00000000-5FE3-47B8-B276-35004F9E0A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97.31</c:v>
                </c:pt>
                <c:pt idx="2">
                  <c:v>97.41</c:v>
                </c:pt>
                <c:pt idx="3">
                  <c:v>96.99</c:v>
                </c:pt>
                <c:pt idx="4">
                  <c:v>97.08</c:v>
                </c:pt>
              </c:numCache>
            </c:numRef>
          </c:val>
          <c:smooth val="0"/>
          <c:extLst>
            <c:ext xmlns:c16="http://schemas.microsoft.com/office/drawing/2014/chart" uri="{C3380CC4-5D6E-409C-BE32-E72D297353CC}">
              <c16:uniqueId val="{00000001-5FE3-47B8-B276-35004F9E0A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105.53</c:v>
                </c:pt>
                <c:pt idx="2">
                  <c:v>110.87</c:v>
                </c:pt>
                <c:pt idx="3">
                  <c:v>110.26</c:v>
                </c:pt>
                <c:pt idx="4">
                  <c:v>111.07</c:v>
                </c:pt>
              </c:numCache>
            </c:numRef>
          </c:val>
          <c:extLst>
            <c:ext xmlns:c16="http://schemas.microsoft.com/office/drawing/2014/chart" uri="{C3380CC4-5D6E-409C-BE32-E72D297353CC}">
              <c16:uniqueId val="{00000000-4C35-4FBC-8C47-08F90D741B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103.61</c:v>
                </c:pt>
                <c:pt idx="3">
                  <c:v>105.43</c:v>
                </c:pt>
                <c:pt idx="4">
                  <c:v>106.56</c:v>
                </c:pt>
              </c:numCache>
            </c:numRef>
          </c:val>
          <c:smooth val="0"/>
          <c:extLst>
            <c:ext xmlns:c16="http://schemas.microsoft.com/office/drawing/2014/chart" uri="{C3380CC4-5D6E-409C-BE32-E72D297353CC}">
              <c16:uniqueId val="{00000001-4C35-4FBC-8C47-08F90D741B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3.43</c:v>
                </c:pt>
                <c:pt idx="2">
                  <c:v>6.8</c:v>
                </c:pt>
                <c:pt idx="3">
                  <c:v>10.119999999999999</c:v>
                </c:pt>
                <c:pt idx="4">
                  <c:v>12.53</c:v>
                </c:pt>
              </c:numCache>
            </c:numRef>
          </c:val>
          <c:extLst>
            <c:ext xmlns:c16="http://schemas.microsoft.com/office/drawing/2014/chart" uri="{C3380CC4-5D6E-409C-BE32-E72D297353CC}">
              <c16:uniqueId val="{00000000-AF41-4CFB-A05D-711496E2BF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14.15</c:v>
                </c:pt>
                <c:pt idx="2">
                  <c:v>17.82</c:v>
                </c:pt>
                <c:pt idx="3">
                  <c:v>19.579999999999998</c:v>
                </c:pt>
                <c:pt idx="4">
                  <c:v>22.24</c:v>
                </c:pt>
              </c:numCache>
            </c:numRef>
          </c:val>
          <c:smooth val="0"/>
          <c:extLst>
            <c:ext xmlns:c16="http://schemas.microsoft.com/office/drawing/2014/chart" uri="{C3380CC4-5D6E-409C-BE32-E72D297353CC}">
              <c16:uniqueId val="{00000001-AF41-4CFB-A05D-711496E2BF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4.66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1B-4472-AD58-D19F2CBA8B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c:v>
                </c:pt>
                <c:pt idx="2" formatCode="#,##0.00;&quot;△&quot;#,##0.00">
                  <c:v>0</c:v>
                </c:pt>
                <c:pt idx="3">
                  <c:v>3.27</c:v>
                </c:pt>
                <c:pt idx="4">
                  <c:v>0.28999999999999998</c:v>
                </c:pt>
              </c:numCache>
            </c:numRef>
          </c:val>
          <c:smooth val="0"/>
          <c:extLst>
            <c:ext xmlns:c16="http://schemas.microsoft.com/office/drawing/2014/chart" uri="{C3380CC4-5D6E-409C-BE32-E72D297353CC}">
              <c16:uniqueId val="{00000001-DF1B-4472-AD58-D19F2CBA8B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5B-4A1B-9F8A-13F637E1AE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14.73</c:v>
                </c:pt>
                <c:pt idx="2">
                  <c:v>13.93</c:v>
                </c:pt>
                <c:pt idx="3">
                  <c:v>27.29</c:v>
                </c:pt>
                <c:pt idx="4">
                  <c:v>8.31</c:v>
                </c:pt>
              </c:numCache>
            </c:numRef>
          </c:val>
          <c:smooth val="0"/>
          <c:extLst>
            <c:ext xmlns:c16="http://schemas.microsoft.com/office/drawing/2014/chart" uri="{C3380CC4-5D6E-409C-BE32-E72D297353CC}">
              <c16:uniqueId val="{00000001-AF5B-4A1B-9F8A-13F637E1AE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35.380000000000003</c:v>
                </c:pt>
                <c:pt idx="2">
                  <c:v>41.66</c:v>
                </c:pt>
                <c:pt idx="3">
                  <c:v>47.32</c:v>
                </c:pt>
                <c:pt idx="4">
                  <c:v>68.88</c:v>
                </c:pt>
              </c:numCache>
            </c:numRef>
          </c:val>
          <c:extLst>
            <c:ext xmlns:c16="http://schemas.microsoft.com/office/drawing/2014/chart" uri="{C3380CC4-5D6E-409C-BE32-E72D297353CC}">
              <c16:uniqueId val="{00000000-888E-4E12-B05E-070FD80229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50.32</c:v>
                </c:pt>
                <c:pt idx="2">
                  <c:v>63.14</c:v>
                </c:pt>
                <c:pt idx="3">
                  <c:v>77.83</c:v>
                </c:pt>
                <c:pt idx="4">
                  <c:v>86.93</c:v>
                </c:pt>
              </c:numCache>
            </c:numRef>
          </c:val>
          <c:smooth val="0"/>
          <c:extLst>
            <c:ext xmlns:c16="http://schemas.microsoft.com/office/drawing/2014/chart" uri="{C3380CC4-5D6E-409C-BE32-E72D297353CC}">
              <c16:uniqueId val="{00000001-888E-4E12-B05E-070FD80229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705.93</c:v>
                </c:pt>
                <c:pt idx="2">
                  <c:v>601.5</c:v>
                </c:pt>
                <c:pt idx="3">
                  <c:v>585.75</c:v>
                </c:pt>
                <c:pt idx="4">
                  <c:v>526.20000000000005</c:v>
                </c:pt>
              </c:numCache>
            </c:numRef>
          </c:val>
          <c:extLst>
            <c:ext xmlns:c16="http://schemas.microsoft.com/office/drawing/2014/chart" uri="{C3380CC4-5D6E-409C-BE32-E72D297353CC}">
              <c16:uniqueId val="{00000000-083E-4B49-8B68-670CAEE9D6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683.89</c:v>
                </c:pt>
                <c:pt idx="2">
                  <c:v>664.11</c:v>
                </c:pt>
                <c:pt idx="3">
                  <c:v>710.4</c:v>
                </c:pt>
                <c:pt idx="4">
                  <c:v>674.86</c:v>
                </c:pt>
              </c:numCache>
            </c:numRef>
          </c:val>
          <c:smooth val="0"/>
          <c:extLst>
            <c:ext xmlns:c16="http://schemas.microsoft.com/office/drawing/2014/chart" uri="{C3380CC4-5D6E-409C-BE32-E72D297353CC}">
              <c16:uniqueId val="{00000001-083E-4B49-8B68-670CAEE9D6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88.88</c:v>
                </c:pt>
                <c:pt idx="2">
                  <c:v>88.57</c:v>
                </c:pt>
                <c:pt idx="3">
                  <c:v>85</c:v>
                </c:pt>
                <c:pt idx="4">
                  <c:v>84.98</c:v>
                </c:pt>
              </c:numCache>
            </c:numRef>
          </c:val>
          <c:extLst>
            <c:ext xmlns:c16="http://schemas.microsoft.com/office/drawing/2014/chart" uri="{C3380CC4-5D6E-409C-BE32-E72D297353CC}">
              <c16:uniqueId val="{00000000-A7F4-4293-9A8C-953181DD55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95.34</c:v>
                </c:pt>
                <c:pt idx="2">
                  <c:v>100.01</c:v>
                </c:pt>
                <c:pt idx="3">
                  <c:v>97.39</c:v>
                </c:pt>
                <c:pt idx="4">
                  <c:v>97.78</c:v>
                </c:pt>
              </c:numCache>
            </c:numRef>
          </c:val>
          <c:smooth val="0"/>
          <c:extLst>
            <c:ext xmlns:c16="http://schemas.microsoft.com/office/drawing/2014/chart" uri="{C3380CC4-5D6E-409C-BE32-E72D297353CC}">
              <c16:uniqueId val="{00000001-A7F4-4293-9A8C-953181DD55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78.75</c:v>
                </c:pt>
                <c:pt idx="2">
                  <c:v>79.05</c:v>
                </c:pt>
                <c:pt idx="3">
                  <c:v>82.37</c:v>
                </c:pt>
                <c:pt idx="4">
                  <c:v>82.64</c:v>
                </c:pt>
              </c:numCache>
            </c:numRef>
          </c:val>
          <c:extLst>
            <c:ext xmlns:c16="http://schemas.microsoft.com/office/drawing/2014/chart" uri="{C3380CC4-5D6E-409C-BE32-E72D297353CC}">
              <c16:uniqueId val="{00000000-0B10-4E7A-9A0E-8B4B3A360F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111.25</c:v>
                </c:pt>
                <c:pt idx="2">
                  <c:v>109.45</c:v>
                </c:pt>
                <c:pt idx="3">
                  <c:v>114.85</c:v>
                </c:pt>
                <c:pt idx="4">
                  <c:v>114.82</c:v>
                </c:pt>
              </c:numCache>
            </c:numRef>
          </c:val>
          <c:smooth val="0"/>
          <c:extLst>
            <c:ext xmlns:c16="http://schemas.microsoft.com/office/drawing/2014/chart" uri="{C3380CC4-5D6E-409C-BE32-E72D297353CC}">
              <c16:uniqueId val="{00000001-0B10-4E7A-9A0E-8B4B3A360F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和光市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Ba</v>
      </c>
      <c r="X8" s="72"/>
      <c r="Y8" s="72"/>
      <c r="Z8" s="72"/>
      <c r="AA8" s="72"/>
      <c r="AB8" s="72"/>
      <c r="AC8" s="72"/>
      <c r="AD8" s="73" t="str">
        <f>データ!$M$6</f>
        <v>非設置</v>
      </c>
      <c r="AE8" s="73"/>
      <c r="AF8" s="73"/>
      <c r="AG8" s="73"/>
      <c r="AH8" s="73"/>
      <c r="AI8" s="73"/>
      <c r="AJ8" s="73"/>
      <c r="AK8" s="3"/>
      <c r="AL8" s="67">
        <f>データ!S6</f>
        <v>81724</v>
      </c>
      <c r="AM8" s="67"/>
      <c r="AN8" s="67"/>
      <c r="AO8" s="67"/>
      <c r="AP8" s="67"/>
      <c r="AQ8" s="67"/>
      <c r="AR8" s="67"/>
      <c r="AS8" s="67"/>
      <c r="AT8" s="66">
        <f>データ!T6</f>
        <v>11.04</v>
      </c>
      <c r="AU8" s="66"/>
      <c r="AV8" s="66"/>
      <c r="AW8" s="66"/>
      <c r="AX8" s="66"/>
      <c r="AY8" s="66"/>
      <c r="AZ8" s="66"/>
      <c r="BA8" s="66"/>
      <c r="BB8" s="66">
        <f>データ!U6</f>
        <v>7402.54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73.680000000000007</v>
      </c>
      <c r="J10" s="66"/>
      <c r="K10" s="66"/>
      <c r="L10" s="66"/>
      <c r="M10" s="66"/>
      <c r="N10" s="66"/>
      <c r="O10" s="66"/>
      <c r="P10" s="66">
        <f>データ!P6</f>
        <v>96.95</v>
      </c>
      <c r="Q10" s="66"/>
      <c r="R10" s="66"/>
      <c r="S10" s="66"/>
      <c r="T10" s="66"/>
      <c r="U10" s="66"/>
      <c r="V10" s="66"/>
      <c r="W10" s="66">
        <f>データ!Q6</f>
        <v>101.2</v>
      </c>
      <c r="X10" s="66"/>
      <c r="Y10" s="66"/>
      <c r="Z10" s="66"/>
      <c r="AA10" s="66"/>
      <c r="AB10" s="66"/>
      <c r="AC10" s="66"/>
      <c r="AD10" s="67">
        <f>データ!R6</f>
        <v>1239</v>
      </c>
      <c r="AE10" s="67"/>
      <c r="AF10" s="67"/>
      <c r="AG10" s="67"/>
      <c r="AH10" s="67"/>
      <c r="AI10" s="67"/>
      <c r="AJ10" s="67"/>
      <c r="AK10" s="2"/>
      <c r="AL10" s="67">
        <f>データ!V6</f>
        <v>79328</v>
      </c>
      <c r="AM10" s="67"/>
      <c r="AN10" s="67"/>
      <c r="AO10" s="67"/>
      <c r="AP10" s="67"/>
      <c r="AQ10" s="67"/>
      <c r="AR10" s="67"/>
      <c r="AS10" s="67"/>
      <c r="AT10" s="66">
        <f>データ!W6</f>
        <v>7.55</v>
      </c>
      <c r="AU10" s="66"/>
      <c r="AV10" s="66"/>
      <c r="AW10" s="66"/>
      <c r="AX10" s="66"/>
      <c r="AY10" s="66"/>
      <c r="AZ10" s="66"/>
      <c r="BA10" s="66"/>
      <c r="BB10" s="66">
        <f>データ!X6</f>
        <v>10507.02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Qwph3eYB+6SbqPNC9NciOE8dzhCBczU1e5JHOAxm8YlQbzIMHjIALL4DCoyziCWs58++Ev1bayNx7mRbo1tBFg==" saltValue="5qUdETiOWdIGTHUUPx6BA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112291</v>
      </c>
      <c r="D6" s="33">
        <f t="shared" si="3"/>
        <v>46</v>
      </c>
      <c r="E6" s="33">
        <f t="shared" si="3"/>
        <v>17</v>
      </c>
      <c r="F6" s="33">
        <f t="shared" si="3"/>
        <v>1</v>
      </c>
      <c r="G6" s="33">
        <f t="shared" si="3"/>
        <v>0</v>
      </c>
      <c r="H6" s="33" t="str">
        <f t="shared" si="3"/>
        <v>埼玉県　和光市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73.680000000000007</v>
      </c>
      <c r="P6" s="34">
        <f t="shared" si="3"/>
        <v>96.95</v>
      </c>
      <c r="Q6" s="34">
        <f t="shared" si="3"/>
        <v>101.2</v>
      </c>
      <c r="R6" s="34">
        <f t="shared" si="3"/>
        <v>1239</v>
      </c>
      <c r="S6" s="34">
        <f t="shared" si="3"/>
        <v>81724</v>
      </c>
      <c r="T6" s="34">
        <f t="shared" si="3"/>
        <v>11.04</v>
      </c>
      <c r="U6" s="34">
        <f t="shared" si="3"/>
        <v>7402.54</v>
      </c>
      <c r="V6" s="34">
        <f t="shared" si="3"/>
        <v>79328</v>
      </c>
      <c r="W6" s="34">
        <f t="shared" si="3"/>
        <v>7.55</v>
      </c>
      <c r="X6" s="34">
        <f t="shared" si="3"/>
        <v>10507.02</v>
      </c>
      <c r="Y6" s="35" t="str">
        <f>IF(Y7="",NA(),Y7)</f>
        <v>-</v>
      </c>
      <c r="Z6" s="35">
        <f t="shared" ref="Z6:AH6" si="4">IF(Z7="",NA(),Z7)</f>
        <v>105.53</v>
      </c>
      <c r="AA6" s="35">
        <f t="shared" si="4"/>
        <v>110.87</v>
      </c>
      <c r="AB6" s="35">
        <f t="shared" si="4"/>
        <v>110.26</v>
      </c>
      <c r="AC6" s="35">
        <f t="shared" si="4"/>
        <v>111.07</v>
      </c>
      <c r="AD6" s="35" t="str">
        <f t="shared" si="4"/>
        <v>-</v>
      </c>
      <c r="AE6" s="35">
        <f t="shared" si="4"/>
        <v>102.73</v>
      </c>
      <c r="AF6" s="35">
        <f t="shared" si="4"/>
        <v>103.61</v>
      </c>
      <c r="AG6" s="35">
        <f t="shared" si="4"/>
        <v>105.43</v>
      </c>
      <c r="AH6" s="35">
        <f t="shared" si="4"/>
        <v>106.56</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14.73</v>
      </c>
      <c r="AQ6" s="35">
        <f t="shared" si="5"/>
        <v>13.93</v>
      </c>
      <c r="AR6" s="35">
        <f t="shared" si="5"/>
        <v>27.29</v>
      </c>
      <c r="AS6" s="35">
        <f t="shared" si="5"/>
        <v>8.31</v>
      </c>
      <c r="AT6" s="34" t="str">
        <f>IF(AT7="","",IF(AT7="-","【-】","【"&amp;SUBSTITUTE(TEXT(AT7,"#,##0.00"),"-","△")&amp;"】"))</f>
        <v>【4.27】</v>
      </c>
      <c r="AU6" s="35" t="str">
        <f>IF(AU7="",NA(),AU7)</f>
        <v>-</v>
      </c>
      <c r="AV6" s="35">
        <f t="shared" ref="AV6:BD6" si="6">IF(AV7="",NA(),AV7)</f>
        <v>35.380000000000003</v>
      </c>
      <c r="AW6" s="35">
        <f t="shared" si="6"/>
        <v>41.66</v>
      </c>
      <c r="AX6" s="35">
        <f t="shared" si="6"/>
        <v>47.32</v>
      </c>
      <c r="AY6" s="35">
        <f t="shared" si="6"/>
        <v>68.88</v>
      </c>
      <c r="AZ6" s="35" t="str">
        <f t="shared" si="6"/>
        <v>-</v>
      </c>
      <c r="BA6" s="35">
        <f t="shared" si="6"/>
        <v>50.32</v>
      </c>
      <c r="BB6" s="35">
        <f t="shared" si="6"/>
        <v>63.14</v>
      </c>
      <c r="BC6" s="35">
        <f t="shared" si="6"/>
        <v>77.83</v>
      </c>
      <c r="BD6" s="35">
        <f t="shared" si="6"/>
        <v>86.93</v>
      </c>
      <c r="BE6" s="34" t="str">
        <f>IF(BE7="","",IF(BE7="-","【-】","【"&amp;SUBSTITUTE(TEXT(BE7,"#,##0.00"),"-","△")&amp;"】"))</f>
        <v>【66.41】</v>
      </c>
      <c r="BF6" s="35" t="str">
        <f>IF(BF7="",NA(),BF7)</f>
        <v>-</v>
      </c>
      <c r="BG6" s="35">
        <f t="shared" ref="BG6:BO6" si="7">IF(BG7="",NA(),BG7)</f>
        <v>705.93</v>
      </c>
      <c r="BH6" s="35">
        <f t="shared" si="7"/>
        <v>601.5</v>
      </c>
      <c r="BI6" s="35">
        <f t="shared" si="7"/>
        <v>585.75</v>
      </c>
      <c r="BJ6" s="35">
        <f t="shared" si="7"/>
        <v>526.20000000000005</v>
      </c>
      <c r="BK6" s="35" t="str">
        <f t="shared" si="7"/>
        <v>-</v>
      </c>
      <c r="BL6" s="35">
        <f t="shared" si="7"/>
        <v>683.89</v>
      </c>
      <c r="BM6" s="35">
        <f t="shared" si="7"/>
        <v>664.11</v>
      </c>
      <c r="BN6" s="35">
        <f t="shared" si="7"/>
        <v>710.4</v>
      </c>
      <c r="BO6" s="35">
        <f t="shared" si="7"/>
        <v>674.86</v>
      </c>
      <c r="BP6" s="34" t="str">
        <f>IF(BP7="","",IF(BP7="-","【-】","【"&amp;SUBSTITUTE(TEXT(BP7,"#,##0.00"),"-","△")&amp;"】"))</f>
        <v>【707.33】</v>
      </c>
      <c r="BQ6" s="35" t="str">
        <f>IF(BQ7="",NA(),BQ7)</f>
        <v>-</v>
      </c>
      <c r="BR6" s="35">
        <f t="shared" ref="BR6:BZ6" si="8">IF(BR7="",NA(),BR7)</f>
        <v>88.88</v>
      </c>
      <c r="BS6" s="35">
        <f t="shared" si="8"/>
        <v>88.57</v>
      </c>
      <c r="BT6" s="35">
        <f t="shared" si="8"/>
        <v>85</v>
      </c>
      <c r="BU6" s="35">
        <f t="shared" si="8"/>
        <v>84.98</v>
      </c>
      <c r="BV6" s="35" t="str">
        <f t="shared" si="8"/>
        <v>-</v>
      </c>
      <c r="BW6" s="35">
        <f t="shared" si="8"/>
        <v>95.34</v>
      </c>
      <c r="BX6" s="35">
        <f t="shared" si="8"/>
        <v>100.01</v>
      </c>
      <c r="BY6" s="35">
        <f t="shared" si="8"/>
        <v>97.39</v>
      </c>
      <c r="BZ6" s="35">
        <f t="shared" si="8"/>
        <v>97.78</v>
      </c>
      <c r="CA6" s="34" t="str">
        <f>IF(CA7="","",IF(CA7="-","【-】","【"&amp;SUBSTITUTE(TEXT(CA7,"#,##0.00"),"-","△")&amp;"】"))</f>
        <v>【101.26】</v>
      </c>
      <c r="CB6" s="35" t="str">
        <f>IF(CB7="",NA(),CB7)</f>
        <v>-</v>
      </c>
      <c r="CC6" s="35">
        <f t="shared" ref="CC6:CK6" si="9">IF(CC7="",NA(),CC7)</f>
        <v>78.75</v>
      </c>
      <c r="CD6" s="35">
        <f t="shared" si="9"/>
        <v>79.05</v>
      </c>
      <c r="CE6" s="35">
        <f t="shared" si="9"/>
        <v>82.37</v>
      </c>
      <c r="CF6" s="35">
        <f t="shared" si="9"/>
        <v>82.64</v>
      </c>
      <c r="CG6" s="35" t="str">
        <f t="shared" si="9"/>
        <v>-</v>
      </c>
      <c r="CH6" s="35">
        <f t="shared" si="9"/>
        <v>111.25</v>
      </c>
      <c r="CI6" s="35">
        <f t="shared" si="9"/>
        <v>109.45</v>
      </c>
      <c r="CJ6" s="35">
        <f t="shared" si="9"/>
        <v>114.85</v>
      </c>
      <c r="CK6" s="35">
        <f t="shared" si="9"/>
        <v>114.82</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t="str">
        <f>IF(CX7="",NA(),CX7)</f>
        <v>-</v>
      </c>
      <c r="CY6" s="35">
        <f t="shared" ref="CY6:DG6" si="11">IF(CY7="",NA(),CY7)</f>
        <v>98.5</v>
      </c>
      <c r="CZ6" s="35">
        <f t="shared" si="11"/>
        <v>98.67</v>
      </c>
      <c r="DA6" s="35">
        <f t="shared" si="11"/>
        <v>98.8</v>
      </c>
      <c r="DB6" s="35">
        <f t="shared" si="11"/>
        <v>98.83</v>
      </c>
      <c r="DC6" s="35" t="str">
        <f t="shared" si="11"/>
        <v>-</v>
      </c>
      <c r="DD6" s="35">
        <f t="shared" si="11"/>
        <v>97.31</v>
      </c>
      <c r="DE6" s="35">
        <f t="shared" si="11"/>
        <v>97.41</v>
      </c>
      <c r="DF6" s="35">
        <f t="shared" si="11"/>
        <v>96.99</v>
      </c>
      <c r="DG6" s="35">
        <f t="shared" si="11"/>
        <v>97.08</v>
      </c>
      <c r="DH6" s="34" t="str">
        <f>IF(DH7="","",IF(DH7="-","【-】","【"&amp;SUBSTITUTE(TEXT(DH7,"#,##0.00"),"-","△")&amp;"】"))</f>
        <v>【95.06】</v>
      </c>
      <c r="DI6" s="35" t="str">
        <f>IF(DI7="",NA(),DI7)</f>
        <v>-</v>
      </c>
      <c r="DJ6" s="35">
        <f t="shared" ref="DJ6:DR6" si="12">IF(DJ7="",NA(),DJ7)</f>
        <v>3.43</v>
      </c>
      <c r="DK6" s="35">
        <f t="shared" si="12"/>
        <v>6.8</v>
      </c>
      <c r="DL6" s="35">
        <f t="shared" si="12"/>
        <v>10.119999999999999</v>
      </c>
      <c r="DM6" s="35">
        <f t="shared" si="12"/>
        <v>12.53</v>
      </c>
      <c r="DN6" s="35" t="str">
        <f t="shared" si="12"/>
        <v>-</v>
      </c>
      <c r="DO6" s="35">
        <f t="shared" si="12"/>
        <v>14.15</v>
      </c>
      <c r="DP6" s="35">
        <f t="shared" si="12"/>
        <v>17.82</v>
      </c>
      <c r="DQ6" s="35">
        <f t="shared" si="12"/>
        <v>19.579999999999998</v>
      </c>
      <c r="DR6" s="35">
        <f t="shared" si="12"/>
        <v>22.24</v>
      </c>
      <c r="DS6" s="34" t="str">
        <f>IF(DS7="","",IF(DS7="-","【-】","【"&amp;SUBSTITUTE(TEXT(DS7,"#,##0.00"),"-","△")&amp;"】"))</f>
        <v>【38.13】</v>
      </c>
      <c r="DT6" s="35" t="str">
        <f>IF(DT7="",NA(),DT7)</f>
        <v>-</v>
      </c>
      <c r="DU6" s="35">
        <f t="shared" ref="DU6:EC6" si="13">IF(DU7="",NA(),DU7)</f>
        <v>4.66</v>
      </c>
      <c r="DV6" s="34">
        <f t="shared" si="13"/>
        <v>0</v>
      </c>
      <c r="DW6" s="34">
        <f t="shared" si="13"/>
        <v>0</v>
      </c>
      <c r="DX6" s="34">
        <f t="shared" si="13"/>
        <v>0</v>
      </c>
      <c r="DY6" s="35" t="str">
        <f t="shared" si="13"/>
        <v>-</v>
      </c>
      <c r="DZ6" s="35">
        <f t="shared" si="13"/>
        <v>3</v>
      </c>
      <c r="EA6" s="34">
        <f t="shared" si="13"/>
        <v>0</v>
      </c>
      <c r="EB6" s="35">
        <f t="shared" si="13"/>
        <v>3.27</v>
      </c>
      <c r="EC6" s="35">
        <f t="shared" si="13"/>
        <v>0.28999999999999998</v>
      </c>
      <c r="ED6" s="34" t="str">
        <f>IF(ED7="","",IF(ED7="-","【-】","【"&amp;SUBSTITUTE(TEXT(ED7,"#,##0.00"),"-","△")&amp;"】"))</f>
        <v>【5.37】</v>
      </c>
      <c r="EE6" s="35" t="str">
        <f>IF(EE7="",NA(),EE7)</f>
        <v>-</v>
      </c>
      <c r="EF6" s="35">
        <f t="shared" ref="EF6:EN6" si="14">IF(EF7="",NA(),EF7)</f>
        <v>0.06</v>
      </c>
      <c r="EG6" s="35">
        <f t="shared" si="14"/>
        <v>7.0000000000000007E-2</v>
      </c>
      <c r="EH6" s="35">
        <f t="shared" si="14"/>
        <v>0.24</v>
      </c>
      <c r="EI6" s="35">
        <f t="shared" si="14"/>
        <v>0.04</v>
      </c>
      <c r="EJ6" s="35" t="str">
        <f t="shared" si="14"/>
        <v>-</v>
      </c>
      <c r="EK6" s="35">
        <f t="shared" si="14"/>
        <v>0.01</v>
      </c>
      <c r="EL6" s="35">
        <f t="shared" si="14"/>
        <v>0.02</v>
      </c>
      <c r="EM6" s="35">
        <f t="shared" si="14"/>
        <v>0.04</v>
      </c>
      <c r="EN6" s="35">
        <f t="shared" si="14"/>
        <v>0.15</v>
      </c>
      <c r="EO6" s="34" t="str">
        <f>IF(EO7="","",IF(EO7="-","【-】","【"&amp;SUBSTITUTE(TEXT(EO7,"#,##0.00"),"-","△")&amp;"】"))</f>
        <v>【0.23】</v>
      </c>
    </row>
    <row r="7" spans="1:148" s="36" customFormat="1" x14ac:dyDescent="0.15">
      <c r="A7" s="28"/>
      <c r="B7" s="37">
        <v>2017</v>
      </c>
      <c r="C7" s="37">
        <v>112291</v>
      </c>
      <c r="D7" s="37">
        <v>46</v>
      </c>
      <c r="E7" s="37">
        <v>17</v>
      </c>
      <c r="F7" s="37">
        <v>1</v>
      </c>
      <c r="G7" s="37">
        <v>0</v>
      </c>
      <c r="H7" s="37" t="s">
        <v>108</v>
      </c>
      <c r="I7" s="37" t="s">
        <v>109</v>
      </c>
      <c r="J7" s="37" t="s">
        <v>110</v>
      </c>
      <c r="K7" s="37" t="s">
        <v>111</v>
      </c>
      <c r="L7" s="37" t="s">
        <v>112</v>
      </c>
      <c r="M7" s="37" t="s">
        <v>113</v>
      </c>
      <c r="N7" s="38" t="s">
        <v>114</v>
      </c>
      <c r="O7" s="38">
        <v>73.680000000000007</v>
      </c>
      <c r="P7" s="38">
        <v>96.95</v>
      </c>
      <c r="Q7" s="38">
        <v>101.2</v>
      </c>
      <c r="R7" s="38">
        <v>1239</v>
      </c>
      <c r="S7" s="38">
        <v>81724</v>
      </c>
      <c r="T7" s="38">
        <v>11.04</v>
      </c>
      <c r="U7" s="38">
        <v>7402.54</v>
      </c>
      <c r="V7" s="38">
        <v>79328</v>
      </c>
      <c r="W7" s="38">
        <v>7.55</v>
      </c>
      <c r="X7" s="38">
        <v>10507.02</v>
      </c>
      <c r="Y7" s="38" t="s">
        <v>114</v>
      </c>
      <c r="Z7" s="38">
        <v>105.53</v>
      </c>
      <c r="AA7" s="38">
        <v>110.87</v>
      </c>
      <c r="AB7" s="38">
        <v>110.26</v>
      </c>
      <c r="AC7" s="38">
        <v>111.07</v>
      </c>
      <c r="AD7" s="38" t="s">
        <v>114</v>
      </c>
      <c r="AE7" s="38">
        <v>102.73</v>
      </c>
      <c r="AF7" s="38">
        <v>103.61</v>
      </c>
      <c r="AG7" s="38">
        <v>105.43</v>
      </c>
      <c r="AH7" s="38">
        <v>106.56</v>
      </c>
      <c r="AI7" s="38">
        <v>108.8</v>
      </c>
      <c r="AJ7" s="38" t="s">
        <v>114</v>
      </c>
      <c r="AK7" s="38">
        <v>0</v>
      </c>
      <c r="AL7" s="38">
        <v>0</v>
      </c>
      <c r="AM7" s="38">
        <v>0</v>
      </c>
      <c r="AN7" s="38">
        <v>0</v>
      </c>
      <c r="AO7" s="38" t="s">
        <v>114</v>
      </c>
      <c r="AP7" s="38">
        <v>14.73</v>
      </c>
      <c r="AQ7" s="38">
        <v>13.93</v>
      </c>
      <c r="AR7" s="38">
        <v>27.29</v>
      </c>
      <c r="AS7" s="38">
        <v>8.31</v>
      </c>
      <c r="AT7" s="38">
        <v>4.2699999999999996</v>
      </c>
      <c r="AU7" s="38" t="s">
        <v>114</v>
      </c>
      <c r="AV7" s="38">
        <v>35.380000000000003</v>
      </c>
      <c r="AW7" s="38">
        <v>41.66</v>
      </c>
      <c r="AX7" s="38">
        <v>47.32</v>
      </c>
      <c r="AY7" s="38">
        <v>68.88</v>
      </c>
      <c r="AZ7" s="38" t="s">
        <v>114</v>
      </c>
      <c r="BA7" s="38">
        <v>50.32</v>
      </c>
      <c r="BB7" s="38">
        <v>63.14</v>
      </c>
      <c r="BC7" s="38">
        <v>77.83</v>
      </c>
      <c r="BD7" s="38">
        <v>86.93</v>
      </c>
      <c r="BE7" s="38">
        <v>66.41</v>
      </c>
      <c r="BF7" s="38" t="s">
        <v>114</v>
      </c>
      <c r="BG7" s="38">
        <v>705.93</v>
      </c>
      <c r="BH7" s="38">
        <v>601.5</v>
      </c>
      <c r="BI7" s="38">
        <v>585.75</v>
      </c>
      <c r="BJ7" s="38">
        <v>526.20000000000005</v>
      </c>
      <c r="BK7" s="38" t="s">
        <v>114</v>
      </c>
      <c r="BL7" s="38">
        <v>683.89</v>
      </c>
      <c r="BM7" s="38">
        <v>664.11</v>
      </c>
      <c r="BN7" s="38">
        <v>710.4</v>
      </c>
      <c r="BO7" s="38">
        <v>674.86</v>
      </c>
      <c r="BP7" s="38">
        <v>707.33</v>
      </c>
      <c r="BQ7" s="38" t="s">
        <v>114</v>
      </c>
      <c r="BR7" s="38">
        <v>88.88</v>
      </c>
      <c r="BS7" s="38">
        <v>88.57</v>
      </c>
      <c r="BT7" s="38">
        <v>85</v>
      </c>
      <c r="BU7" s="38">
        <v>84.98</v>
      </c>
      <c r="BV7" s="38" t="s">
        <v>114</v>
      </c>
      <c r="BW7" s="38">
        <v>95.34</v>
      </c>
      <c r="BX7" s="38">
        <v>100.01</v>
      </c>
      <c r="BY7" s="38">
        <v>97.39</v>
      </c>
      <c r="BZ7" s="38">
        <v>97.78</v>
      </c>
      <c r="CA7" s="38">
        <v>101.26</v>
      </c>
      <c r="CB7" s="38" t="s">
        <v>114</v>
      </c>
      <c r="CC7" s="38">
        <v>78.75</v>
      </c>
      <c r="CD7" s="38">
        <v>79.05</v>
      </c>
      <c r="CE7" s="38">
        <v>82.37</v>
      </c>
      <c r="CF7" s="38">
        <v>82.64</v>
      </c>
      <c r="CG7" s="38" t="s">
        <v>114</v>
      </c>
      <c r="CH7" s="38">
        <v>111.25</v>
      </c>
      <c r="CI7" s="38">
        <v>109.45</v>
      </c>
      <c r="CJ7" s="38">
        <v>114.85</v>
      </c>
      <c r="CK7" s="38">
        <v>114.82</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t="s">
        <v>114</v>
      </c>
      <c r="CY7" s="38">
        <v>98.5</v>
      </c>
      <c r="CZ7" s="38">
        <v>98.67</v>
      </c>
      <c r="DA7" s="38">
        <v>98.8</v>
      </c>
      <c r="DB7" s="38">
        <v>98.83</v>
      </c>
      <c r="DC7" s="38" t="s">
        <v>114</v>
      </c>
      <c r="DD7" s="38">
        <v>97.31</v>
      </c>
      <c r="DE7" s="38">
        <v>97.41</v>
      </c>
      <c r="DF7" s="38">
        <v>96.99</v>
      </c>
      <c r="DG7" s="38">
        <v>97.08</v>
      </c>
      <c r="DH7" s="38">
        <v>95.06</v>
      </c>
      <c r="DI7" s="38" t="s">
        <v>114</v>
      </c>
      <c r="DJ7" s="38">
        <v>3.43</v>
      </c>
      <c r="DK7" s="38">
        <v>6.8</v>
      </c>
      <c r="DL7" s="38">
        <v>10.119999999999999</v>
      </c>
      <c r="DM7" s="38">
        <v>12.53</v>
      </c>
      <c r="DN7" s="38" t="s">
        <v>114</v>
      </c>
      <c r="DO7" s="38">
        <v>14.15</v>
      </c>
      <c r="DP7" s="38">
        <v>17.82</v>
      </c>
      <c r="DQ7" s="38">
        <v>19.579999999999998</v>
      </c>
      <c r="DR7" s="38">
        <v>22.24</v>
      </c>
      <c r="DS7" s="38">
        <v>38.130000000000003</v>
      </c>
      <c r="DT7" s="38" t="s">
        <v>114</v>
      </c>
      <c r="DU7" s="38">
        <v>4.66</v>
      </c>
      <c r="DV7" s="38">
        <v>0</v>
      </c>
      <c r="DW7" s="38">
        <v>0</v>
      </c>
      <c r="DX7" s="38">
        <v>0</v>
      </c>
      <c r="DY7" s="38" t="s">
        <v>114</v>
      </c>
      <c r="DZ7" s="38">
        <v>3</v>
      </c>
      <c r="EA7" s="38">
        <v>0</v>
      </c>
      <c r="EB7" s="38">
        <v>3.27</v>
      </c>
      <c r="EC7" s="38">
        <v>0.28999999999999998</v>
      </c>
      <c r="ED7" s="38">
        <v>5.37</v>
      </c>
      <c r="EE7" s="38" t="s">
        <v>114</v>
      </c>
      <c r="EF7" s="38">
        <v>0.06</v>
      </c>
      <c r="EG7" s="38">
        <v>7.0000000000000007E-2</v>
      </c>
      <c r="EH7" s="38">
        <v>0.24</v>
      </c>
      <c r="EI7" s="38">
        <v>0.04</v>
      </c>
      <c r="EJ7" s="38" t="s">
        <v>114</v>
      </c>
      <c r="EK7" s="38">
        <v>0.01</v>
      </c>
      <c r="EL7" s="38">
        <v>0.02</v>
      </c>
      <c r="EM7" s="38">
        <v>0.04</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2019-01-23T07:09:03Z</cp:lastPrinted>
  <dcterms:created xsi:type="dcterms:W3CDTF">2018-12-03T08:48:07Z</dcterms:created>
  <dcterms:modified xsi:type="dcterms:W3CDTF">2019-02-13T02:38:30Z</dcterms:modified>
  <cp:category/>
</cp:coreProperties>
</file>