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7niiHq0FlfWBPzWIS6XH/M9Dfs9VOO9wnNsBh2c63vFJHdksCw2oPlsx6LKxRMHvARX/h0nTJsb6hwAsAkGbQ==" workbookSaltValue="0dFJJW7PIgFNr5WF6wwCSA=="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<sst xmlns:r="http://schemas.openxmlformats.org/officeDocument/2006/relationships" xmlns="http://schemas.openxmlformats.org/spreadsheetml/2006/main" count="115" uniqueCount="115">
  <si>
    <t>経営比較分析表（令和3年度決算）</t>
    <rPh sb="8" eb="10">
      <t>レイワ</t>
    </rPh>
    <rPh sb="11" eb="13">
      <t>ネンド</t>
    </rPh>
    <phoneticPr fontId="3"/>
  </si>
  <si>
    <t>事業名</t>
  </si>
  <si>
    <t>業務名</t>
    <rPh sb="2" eb="3">
      <t>メイ</t>
    </rPh>
    <phoneticPr fontId="3"/>
  </si>
  <si>
    <t>全国平均</t>
    <rPh sb="0" eb="2">
      <t>ゼンコク</t>
    </rPh>
    <rPh sb="2" eb="4">
      <t>ヘイキン</t>
    </rPh>
    <phoneticPr fontId="3"/>
  </si>
  <si>
    <t>類似団体区分</t>
    <rPh sb="4" eb="6">
      <t>クブン</t>
    </rPh>
    <phoneticPr fontId="3"/>
  </si>
  <si>
    <t>業種名</t>
    <rPh sb="2" eb="3">
      <t>メイ</t>
    </rPh>
    <phoneticPr fontId="3"/>
  </si>
  <si>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</si>
  <si>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</si>
  <si>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3"/>
  </si>
  <si>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</si>
  <si>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</si>
  <si>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3"/>
  </si>
  <si>
    <t>管理者の情報</t>
    <rPh sb="0" eb="3">
      <t>カンリシャ</t>
    </rPh>
    <rPh sb="4" eb="6">
      <t>ジョウホウ</t>
    </rPh>
    <phoneticPr fontId="3"/>
  </si>
  <si>
    <t>人口（人）</t>
    <rPh sb="0" eb="2">
      <t>ジンコウ</t>
    </rPh>
    <rPh sb="3" eb="4">
      <t>ヒト</t>
    </rPh>
    <phoneticPr fontId="3"/>
  </si>
  <si>
    <t>①経常収支比率(％)</t>
  </si>
  <si>
    <t>【】</t>
  </si>
  <si>
    <t>グラフ凡例</t>
    <rPh sb="3" eb="5">
      <t>ハンレイ</t>
    </rPh>
    <phoneticPr fontId="3"/>
  </si>
  <si>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3"/>
  </si>
  <si>
    <t>■</t>
  </si>
  <si>
    <t>当該団体値（当該値）</t>
    <rPh sb="2" eb="4">
      <t>ダンタイ</t>
    </rPh>
    <phoneticPr fontId="3"/>
  </si>
  <si>
    <t>資金不足比率(％)</t>
  </si>
  <si>
    <t>業務CD</t>
    <rPh sb="0" eb="2">
      <t>ギョウム</t>
    </rPh>
    <phoneticPr fontId="3"/>
  </si>
  <si>
    <t>類似団体</t>
    <rPh sb="0" eb="2">
      <t>ルイジ</t>
    </rPh>
    <rPh sb="2" eb="4">
      <t>ダンタイ</t>
    </rPh>
    <phoneticPr fontId="3"/>
  </si>
  <si>
    <t>令和3年度全国平均</t>
    <rPh sb="0" eb="2">
      <t>レイワ</t>
    </rPh>
    <rPh sb="3" eb="5">
      <t>ネンド</t>
    </rPh>
    <phoneticPr fontId="3"/>
  </si>
  <si>
    <t>自己資本構成比率(％)</t>
  </si>
  <si>
    <t>1. 経営の健全性・効率性</t>
  </si>
  <si>
    <t>普及率(％)</t>
  </si>
  <si>
    <t>有収率(％)</t>
    <rPh sb="0" eb="1">
      <t>ユウ</t>
    </rPh>
    <rPh sb="1" eb="3">
      <t>シュウリツ</t>
    </rPh>
    <phoneticPr fontId="3"/>
  </si>
  <si>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</si>
  <si>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</si>
  <si>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3"/>
  </si>
  <si>
    <t>2③</t>
  </si>
  <si>
    <t>1②</t>
  </si>
  <si>
    <t>2. 老朽化の状況について</t>
  </si>
  <si>
    <t>⑧水洗化率(％)</t>
  </si>
  <si>
    <t>1. 経営の健全性・効率性</t>
    <rPh sb="3" eb="5">
      <t>ケイエイ</t>
    </rPh>
    <rPh sb="6" eb="9">
      <t>ケンゼンセイ</t>
    </rPh>
    <rPh sb="10" eb="12">
      <t>コウリツ</t>
    </rPh>
    <rPh sb="12" eb="13">
      <t>セイ</t>
    </rPh>
    <phoneticPr fontId="3"/>
  </si>
  <si>
    <r>
      <t>処理区域面積(km</t>
    </r>
    <r>
      <rPr>
        <b/>
        <vertAlign val="superscript"/>
        <sz val="11"/>
        <color theme="1"/>
        <rFont val="ＭＳ ゴシック"/>
      </rPr>
      <t>2</t>
    </r>
    <r>
      <rPr>
        <b/>
        <sz val="11"/>
        <color theme="1"/>
        <rFont val="ＭＳ ゴシック"/>
      </rPr>
      <t>)</t>
    </r>
    <rPh sb="0" eb="2">
      <t>ショリ</t>
    </rPh>
    <rPh sb="2" eb="4">
      <t>クイキ</t>
    </rPh>
    <phoneticPr fontId="3"/>
  </si>
  <si>
    <t>比率(N-4)</t>
    <rPh sb="0" eb="2">
      <t>ヒリツ</t>
    </rPh>
    <phoneticPr fontId="3"/>
  </si>
  <si>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3"/>
  </si>
  <si>
    <t>②累積欠損金比率(％)</t>
  </si>
  <si>
    <t>業種CD</t>
    <rPh sb="0" eb="2">
      <t>ギョウシュ</t>
    </rPh>
    <phoneticPr fontId="3"/>
  </si>
  <si>
    <t>－</t>
  </si>
  <si>
    <t>①有形固定資産減価償却率(％)</t>
    <rPh sb="1" eb="3">
      <t>ユウケイ</t>
    </rPh>
    <rPh sb="3" eb="5">
      <t>コテイ</t>
    </rPh>
    <rPh sb="5" eb="7">
      <t>シサン</t>
    </rPh>
    <rPh sb="7" eb="9">
      <t>ゲンカ</t>
    </rPh>
    <rPh sb="9" eb="11">
      <t>ショウキャク</t>
    </rPh>
    <rPh sb="11" eb="12">
      <t>リツ</t>
    </rPh>
    <phoneticPr fontId="3"/>
  </si>
  <si>
    <t>1. 経営の健全性・効率性について</t>
  </si>
  <si>
    <t>団体CD</t>
    <rPh sb="0" eb="2">
      <t>ダンタイ</t>
    </rPh>
    <phoneticPr fontId="3"/>
  </si>
  <si>
    <t>2. 老朽化の状況</t>
  </si>
  <si>
    <t>全体総括</t>
    <rPh sb="0" eb="2">
      <t>ゼンタイ</t>
    </rPh>
    <rPh sb="2" eb="4">
      <t>ソウカツ</t>
    </rPh>
    <phoneticPr fontId="3"/>
  </si>
  <si>
    <t>1①</t>
  </si>
  <si>
    <t>2②</t>
  </si>
  <si>
    <t>1③</t>
  </si>
  <si>
    <t>1④</t>
  </si>
  <si>
    <t>事業CD</t>
    <rPh sb="0" eb="2">
      <t>ジギョウ</t>
    </rPh>
    <phoneticPr fontId="3"/>
  </si>
  <si>
    <t>1⑤</t>
  </si>
  <si>
    <t>1⑦</t>
  </si>
  <si>
    <t>1⑧</t>
  </si>
  <si>
    <t>2①</t>
  </si>
  <si>
    <t>下水道事業(法適用)</t>
    <rPh sb="3" eb="5">
      <t>ジギョウ</t>
    </rPh>
    <rPh sb="6" eb="7">
      <t>ホウ</t>
    </rPh>
    <rPh sb="7" eb="9">
      <t>テキヨウ</t>
    </rPh>
    <phoneticPr fontId="3"/>
  </si>
  <si>
    <t>⑤経費回収率(％)</t>
  </si>
  <si>
    <t>項番</t>
    <rPh sb="0" eb="2">
      <t>コウバン</t>
    </rPh>
    <phoneticPr fontId="3"/>
  </si>
  <si>
    <t>中項目</t>
    <rPh sb="0" eb="1">
      <t>チュウ</t>
    </rPh>
    <rPh sb="1" eb="3">
      <t>コウモク</t>
    </rPh>
    <phoneticPr fontId="3"/>
  </si>
  <si>
    <t>大項目</t>
    <rPh sb="0" eb="3">
      <t>ダイコウモク</t>
    </rPh>
    <phoneticPr fontId="3"/>
  </si>
  <si>
    <t>年度</t>
    <rPh sb="0" eb="2">
      <t>ネンド</t>
    </rPh>
    <phoneticPr fontId="3"/>
  </si>
  <si>
    <t>施設CD</t>
    <rPh sb="0" eb="2">
      <t>シセツ</t>
    </rPh>
    <phoneticPr fontId="3"/>
  </si>
  <si>
    <t>③流動比率(％)</t>
    <rPh sb="1" eb="3">
      <t>リュウドウ</t>
    </rPh>
    <rPh sb="3" eb="5">
      <t>ヒリツ</t>
    </rPh>
    <phoneticPr fontId="3"/>
  </si>
  <si>
    <t>④企業債残高対事業規模比率(％)</t>
  </si>
  <si>
    <t>⑥汚水処理原価(円)</t>
    <rPh sb="1" eb="3">
      <t>オスイ</t>
    </rPh>
    <rPh sb="3" eb="5">
      <t>ショリ</t>
    </rPh>
    <rPh sb="5" eb="7">
      <t>ゲンカ</t>
    </rPh>
    <rPh sb="8" eb="9">
      <t>エン</t>
    </rPh>
    <phoneticPr fontId="3"/>
  </si>
  <si>
    <t>⑦施設利用率(％)</t>
    <rPh sb="1" eb="3">
      <t>シセツ</t>
    </rPh>
    <rPh sb="3" eb="6">
      <t>リヨウリツ</t>
    </rPh>
    <phoneticPr fontId="3"/>
  </si>
  <si>
    <t>②管渠老朽化率(％)</t>
  </si>
  <si>
    <t>③管渠改善率(％)</t>
  </si>
  <si>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</si>
  <si>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</si>
  <si>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</si>
  <si>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</si>
  <si>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</si>
  <si>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</si>
  <si>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</si>
  <si>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</si>
  <si>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有収率</t>
    <rPh sb="0" eb="1">
      <t>ユウ</t>
    </rPh>
    <rPh sb="1" eb="3">
      <t>シュウリツ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</si>
  <si>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</si>
  <si>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</si>
  <si>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</si>
  <si>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</si>
  <si>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処理区域内人口</t>
  </si>
  <si>
    <t>処理区域面積</t>
  </si>
  <si>
    <t>処理区域内人口密度</t>
  </si>
  <si>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</si>
  <si>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</si>
  <si>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</si>
  <si>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</si>
  <si>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</si>
  <si>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</si>
  <si>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</si>
  <si>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</si>
  <si>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</si>
  <si>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</si>
  <si>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</si>
  <si>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埼玉県　和光市</t>
  </si>
  <si>
    <t>法適用</t>
  </si>
  <si>
    <t>下水道事業</t>
  </si>
  <si>
    <t>公共下水道</t>
  </si>
  <si>
    <t>Ba</t>
  </si>
  <si>
    <t>非設置</t>
  </si>
  <si>
    <t>←年数補正</t>
    <rPh sb="1" eb="3">
      <t>ネンスウ</t>
    </rPh>
    <rPh sb="3" eb="5">
      <t>ホセイ</t>
    </rPh>
    <phoneticPr fontId="3"/>
  </si>
  <si>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</si>
  <si>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</si>
  <si>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</si>
  <si>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</si>
  <si>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</si>
  <si>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</si>
  <si>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←日数補正</t>
    <rPh sb="1" eb="3">
      <t>ニッスウ</t>
    </rPh>
    <rPh sb="3" eb="5">
      <t>ホセイ</t>
    </rPh>
    <phoneticPr fontId="3"/>
  </si>
  <si>
    <t>"H"yy</t>
  </si>
  <si>
    <t>←書式設定</t>
    <rPh sb="1" eb="3">
      <t>ショシキ</t>
    </rPh>
    <rPh sb="3" eb="5">
      <t>セッテイ</t>
    </rPh>
    <phoneticPr fontId="3"/>
  </si>
  <si>
    <r>
      <t xml:space="preserve"> </t>
    </r>
    <r>
      <rPr>
        <sz val="10"/>
        <color theme="1"/>
        <rFont val="ＭＳ ゴシック"/>
      </rPr>
      <t xml:space="preserve">① 有形固定資産減価償却率は、令和3年度において大規模な工事の完了による取得固定資産の増加により、上昇傾向にあるが、２２．１８％と類似団体の平均値を下回った。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
</t>
    </r>
    <rPh sb="16" eb="18">
      <t>レイワ</t>
    </rPh>
    <rPh sb="19" eb="21">
      <t>ネンド</t>
    </rPh>
    <rPh sb="25" eb="28">
      <t>ダイキボ</t>
    </rPh>
    <rPh sb="29" eb="31">
      <t>コウジ</t>
    </rPh>
    <rPh sb="32" eb="34">
      <t>カンリョウ</t>
    </rPh>
    <rPh sb="37" eb="39">
      <t>シュトク</t>
    </rPh>
    <rPh sb="39" eb="43">
      <t>コテイシサン</t>
    </rPh>
    <rPh sb="44" eb="46">
      <t>ゾウカ</t>
    </rPh>
    <rPh sb="75" eb="76">
      <t>シタ</t>
    </rPh>
    <phoneticPr fontId="3"/>
  </si>
  <si>
    <t xml:space="preserve">　各指標について、類似団体平均値及び全国平均値を下回るものがあるが、現状においては健全な経営状況を維持している。しかし、今後は累積欠損金を減少させ、経営改善していく必要がある。
　支出については、予算内容を見直し、工事内容を精査した上で適切に事業を進めていく。
　収入については、新型コロナウイルスによる影響が改善されつつあり、使用料収入の増加を見込むことができることと、他会計からの繰入金の見直しを行うことで改善を進めていく。
　また、令和元年度に策定した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
</t>
    <rPh sb="41" eb="43">
      <t>ケンゼン</t>
    </rPh>
    <rPh sb="60" eb="62">
      <t>コンゴ</t>
    </rPh>
    <rPh sb="63" eb="65">
      <t>ルイセキ</t>
    </rPh>
    <rPh sb="65" eb="68">
      <t>ケッソンキン</t>
    </rPh>
    <rPh sb="69" eb="71">
      <t>ゲンショウ</t>
    </rPh>
    <rPh sb="74" eb="78">
      <t>ケイエイカイゼン</t>
    </rPh>
    <rPh sb="82" eb="84">
      <t>ヒツヨウ</t>
    </rPh>
    <rPh sb="90" eb="92">
      <t>シシュツ</t>
    </rPh>
    <rPh sb="98" eb="102">
      <t>ヨサンナイヨウ</t>
    </rPh>
    <rPh sb="103" eb="105">
      <t>ミナオ</t>
    </rPh>
    <rPh sb="107" eb="109">
      <t>コウジ</t>
    </rPh>
    <rPh sb="109" eb="111">
      <t>ナイヨウ</t>
    </rPh>
    <rPh sb="112" eb="114">
      <t>セイサ</t>
    </rPh>
    <rPh sb="116" eb="117">
      <t>ウエ</t>
    </rPh>
    <rPh sb="118" eb="120">
      <t>テキセツ</t>
    </rPh>
    <rPh sb="121" eb="123">
      <t>ジギョウ</t>
    </rPh>
    <rPh sb="124" eb="125">
      <t>スス</t>
    </rPh>
    <rPh sb="140" eb="142">
      <t>シンガタ</t>
    </rPh>
    <rPh sb="152" eb="154">
      <t>エイキョウ</t>
    </rPh>
    <rPh sb="155" eb="157">
      <t>カイゼン</t>
    </rPh>
    <rPh sb="164" eb="169">
      <t>シヨウリョウシュウニュウ</t>
    </rPh>
    <rPh sb="170" eb="172">
      <t>ゾウカ</t>
    </rPh>
    <rPh sb="173" eb="175">
      <t>ミコ</t>
    </rPh>
    <rPh sb="186" eb="187">
      <t>ホカ</t>
    </rPh>
    <rPh sb="187" eb="189">
      <t>カイケイ</t>
    </rPh>
    <rPh sb="192" eb="195">
      <t>クリイレキン</t>
    </rPh>
    <rPh sb="196" eb="198">
      <t>ミナオ</t>
    </rPh>
    <rPh sb="200" eb="201">
      <t>オコナ</t>
    </rPh>
    <rPh sb="205" eb="207">
      <t>カイゼン</t>
    </rPh>
    <rPh sb="208" eb="209">
      <t>スス</t>
    </rPh>
    <phoneticPr fontId="3"/>
  </si>
  <si>
    <r>
      <rPr>
        <sz val="10"/>
        <color theme="1"/>
        <rFont val="ＭＳ ゴシック"/>
      </rPr>
      <t>①経常収支比率は１１２．１８％と黒字で、類似団体の平均値を上回っている。また、②累積欠損金比率については、１．９４％となった。令和3年度決算において欠損金が発生したことによるものである。④企業債残高対事業規模比率については前年度より減少した。起債を財源とした大規模工事を実施した経緯を鑑みると数値の推移は適正な数値と言える。これらのことから、当市の経営状況はほぼ健全であるといえる。
　③流動比率は１１３．９１％で前年に比べて改善傾向にあり類似団体の平均値を上回っており、１００％を上回っている。⑤経費回収率については、９７．４３％で、類似団体の平均値を下回り、減少となった。予算内容を見直し、適正な収入の確保を行うことと、工事内容の見直しを行い、適切に事業を進め、支出を抑えていく必要がある。
　⑥汚水処理原価は７０．９９円と、昨年度よりは増額したものの類似団体の平均値を大幅に下回る額となっている。このため、累積欠損金を生じているが、単年度には純利益であるため、概ね経営状況は健全であると判断している。
　⑧水洗化率については、令和２年度決算の時点で９９．０１％であったが、令和３年度決算では人口及び処理区域内人口の減少に伴い９９．００％となった。
　当市は、今後も土地区画整理事業の進展に伴い、住宅等の増加が見込まれるため、下水道への接続及び正しい使い方等について啓発を進めていく必要があると考えている。</t>
    </r>
    <r>
      <rPr>
        <sz val="11"/>
        <color theme="1"/>
        <rFont val="ＭＳ ゴシック"/>
      </rPr>
      <t xml:space="preserve">
</t>
    </r>
    <rPh sb="63" eb="65">
      <t>レイワ</t>
    </rPh>
    <rPh sb="66" eb="68">
      <t>ネンド</t>
    </rPh>
    <rPh sb="68" eb="70">
      <t>ケッサン</t>
    </rPh>
    <rPh sb="78" eb="80">
      <t>ハッセイ</t>
    </rPh>
    <rPh sb="116" eb="118">
      <t>ゲンショウ</t>
    </rPh>
    <rPh sb="146" eb="148">
      <t>スウチ</t>
    </rPh>
    <rPh sb="149" eb="151">
      <t>スイイ</t>
    </rPh>
    <rPh sb="241" eb="242">
      <t>ウエ</t>
    </rPh>
    <rPh sb="277" eb="278">
      <t>シタ</t>
    </rPh>
    <rPh sb="281" eb="283">
      <t>ゲンショウ</t>
    </rPh>
    <rPh sb="288" eb="292">
      <t>ヨサンナイヨウ</t>
    </rPh>
    <rPh sb="293" eb="295">
      <t>ミナオ</t>
    </rPh>
    <rPh sb="297" eb="299">
      <t>テキセイ</t>
    </rPh>
    <rPh sb="300" eb="302">
      <t>シュウニュウ</t>
    </rPh>
    <rPh sb="303" eb="305">
      <t>カクホ</t>
    </rPh>
    <rPh sb="306" eb="307">
      <t>オコナ</t>
    </rPh>
    <rPh sb="312" eb="316">
      <t>コウジナイヨウ</t>
    </rPh>
    <rPh sb="317" eb="319">
      <t>ミナオ</t>
    </rPh>
    <rPh sb="321" eb="322">
      <t>オコナ</t>
    </rPh>
    <rPh sb="324" eb="326">
      <t>テキセツ</t>
    </rPh>
    <rPh sb="327" eb="329">
      <t>ジギョウ</t>
    </rPh>
    <rPh sb="330" eb="331">
      <t>スス</t>
    </rPh>
    <rPh sb="333" eb="335">
      <t>シシュツ</t>
    </rPh>
    <rPh sb="336" eb="337">
      <t>オサ</t>
    </rPh>
    <rPh sb="341" eb="343">
      <t>ヒツヨウ</t>
    </rPh>
    <rPh sb="365" eb="368">
      <t>サクネンド</t>
    </rPh>
    <rPh sb="371" eb="373">
      <t>ゾウガク</t>
    </rPh>
    <rPh sb="406" eb="411">
      <t>ルイセキケッソンキン</t>
    </rPh>
    <rPh sb="412" eb="413">
      <t>ショウ</t>
    </rPh>
    <rPh sb="419" eb="422">
      <t>タンネンド</t>
    </rPh>
    <rPh sb="424" eb="427">
      <t>ジュンリエキ</t>
    </rPh>
    <rPh sb="433" eb="434">
      <t>オオム</t>
    </rPh>
    <rPh sb="435" eb="439">
      <t>ケイエイジョウキョウ</t>
    </rPh>
    <rPh sb="440" eb="442">
      <t>ケンゼン</t>
    </rPh>
    <rPh sb="446" eb="448">
      <t>ハンダン</t>
    </rPh>
    <rPh sb="498" eb="501">
      <t>ジンコウオヨ</t>
    </rPh>
    <rPh sb="502" eb="507">
      <t>ショリクイキナイ</t>
    </rPh>
    <rPh sb="507" eb="509">
      <t>ジンコウ</t>
    </rPh>
    <rPh sb="510" eb="512">
      <t>ゲンショウ</t>
    </rPh>
    <rPh sb="513" eb="514">
      <t>トモナ</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</si>
</sst>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ont>
    <font>
      <sz val="10"/>
      <color theme="1"/>
      <name val="Arial"/>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38" fontId="2" fillId="0" borderId="0" applyFont="0" applyFill="0" applyBorder="0" applyProtection="0"/>
  </cellStyleXfs>
  <cellXfs count="80">
    <xf numFmtId="0" fontId="0" fillId="0" borderId="0" xfId="0">
      <alignment vertical="center"/>
    </xf>
    <xf numFmtId="0" fontId="4" fillId="0" borderId="0" xfId="5" applyFont="1" applyAlignment="1">
      <alignment vertical="center"/>
    </xf>
    <xf numFmtId="0" fontId="5" fillId="0" borderId="0" xfId="5" applyFont="1" applyAlignment="1">
      <alignment vertical="center"/>
    </xf>
    <xf numFmtId="0" fontId="6" fillId="0" borderId="0" xfId="5" applyFont="1" applyAlignment="1">
      <alignment horizontal="center" vertical="center"/>
    </xf>
    <xf numFmtId="49" fontId="4" fillId="0" borderId="1" xfId="5" applyNumberFormat="1" applyFont="1" applyBorder="1" applyAlignment="1" applyProtection="1">
      <alignment horizontal="left" vertical="center"/>
      <protection hidden="1"/>
    </xf>
    <xf numFmtId="0" fontId="4" fillId="2" borderId="2" xfId="5" applyFont="1" applyFill="1" applyBorder="1" applyAlignment="1">
      <alignment horizontal="center" vertical="center" shrinkToFit="1"/>
    </xf>
    <xf numFmtId="0" fontId="5" fillId="0" borderId="2" xfId="5" applyFont="1" applyBorder="1" applyAlignment="1" applyProtection="1">
      <alignment horizontal="center" vertical="center"/>
      <protection hidden="1"/>
    </xf>
    <xf numFmtId="176" fontId="5" fillId="0" borderId="2" xfId="5" applyNumberFormat="1" applyFont="1" applyBorder="1" applyAlignment="1" applyProtection="1">
      <alignment horizontal="center" vertical="center"/>
      <protection hidden="1"/>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5" fillId="0" borderId="4" xfId="5" applyFont="1" applyBorder="1" applyAlignment="1">
      <alignment vertical="center"/>
    </xf>
    <xf numFmtId="0" fontId="5" fillId="0" borderId="5" xfId="5" applyFont="1" applyBorder="1" applyAlignment="1">
      <alignment vertical="center"/>
    </xf>
    <xf numFmtId="0" fontId="8" fillId="0" borderId="0" xfId="5" applyFont="1" applyAlignment="1" applyProtection="1">
      <alignment vertical="center"/>
      <protection hidden="1"/>
    </xf>
    <xf numFmtId="0" fontId="7" fillId="0" borderId="6" xfId="5" applyFont="1" applyBorder="1" applyAlignment="1">
      <alignment horizontal="center" vertical="center"/>
    </xf>
    <xf numFmtId="0" fontId="7" fillId="0" borderId="0" xfId="5" applyFont="1" applyAlignment="1">
      <alignment horizontal="center" vertical="center"/>
    </xf>
    <xf numFmtId="0" fontId="9" fillId="0" borderId="0" xfId="5" applyFont="1" applyAlignment="1">
      <alignment horizontal="center" vertical="center"/>
    </xf>
    <xf numFmtId="0" fontId="5" fillId="0" borderId="1" xfId="5" applyFont="1" applyBorder="1" applyAlignment="1">
      <alignment vertical="center"/>
    </xf>
    <xf numFmtId="0" fontId="4" fillId="0" borderId="0" xfId="5" applyFont="1" applyAlignment="1">
      <alignment horizontal="center" vertical="center"/>
    </xf>
    <xf numFmtId="0" fontId="5" fillId="0" borderId="6" xfId="5" applyFont="1" applyBorder="1" applyAlignment="1">
      <alignment horizontal="left" vertical="center"/>
    </xf>
    <xf numFmtId="0" fontId="10" fillId="0" borderId="0" xfId="5" applyFont="1" applyAlignment="1">
      <alignment vertical="center"/>
    </xf>
    <xf numFmtId="0" fontId="5" fillId="0" borderId="2" xfId="5" applyFont="1" applyBorder="1" applyAlignment="1" applyProtection="1">
      <alignment horizontal="center" vertical="center" shrinkToFit="1"/>
      <protection hidden="1"/>
    </xf>
    <xf numFmtId="177" fontId="5" fillId="0" borderId="2" xfId="5" applyNumberFormat="1" applyFont="1" applyBorder="1" applyAlignment="1" applyProtection="1">
      <alignment horizontal="center" vertical="center"/>
      <protection hidden="1"/>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5" fillId="0" borderId="8" xfId="5" applyFont="1" applyBorder="1" applyAlignment="1">
      <alignment vertical="center"/>
    </xf>
    <xf numFmtId="0" fontId="5" fillId="0" borderId="9" xfId="5" applyFont="1" applyBorder="1" applyAlignment="1">
      <alignment vertical="center"/>
    </xf>
    <xf numFmtId="0" fontId="7" fillId="0" borderId="3" xfId="5" applyFont="1" applyBorder="1" applyAlignment="1">
      <alignment horizontal="left" vertical="center"/>
    </xf>
    <xf numFmtId="0" fontId="11" fillId="0" borderId="4" xfId="5" applyFont="1" applyBorder="1" applyAlignment="1">
      <alignment horizontal="center" vertical="center"/>
    </xf>
    <xf numFmtId="0" fontId="12" fillId="0" borderId="4" xfId="5" applyFont="1" applyBorder="1" applyAlignment="1">
      <alignment horizontal="center" vertical="center"/>
    </xf>
    <xf numFmtId="0" fontId="4" fillId="0" borderId="5" xfId="5" applyFont="1" applyBorder="1" applyAlignment="1">
      <alignment horizontal="center" vertical="center"/>
    </xf>
    <xf numFmtId="0" fontId="7" fillId="0" borderId="1" xfId="5" applyFont="1" applyBorder="1" applyAlignment="1">
      <alignment horizontal="left"/>
    </xf>
    <xf numFmtId="0" fontId="7" fillId="0" borderId="0" xfId="5" applyFont="1" applyAlignment="1">
      <alignment horizontal="left"/>
    </xf>
    <xf numFmtId="0" fontId="13" fillId="0" borderId="3" xfId="5" applyFont="1" applyBorder="1" applyAlignment="1">
      <alignment horizontal="left" vertical="center"/>
    </xf>
    <xf numFmtId="0" fontId="13" fillId="0" borderId="4" xfId="5" applyFont="1" applyBorder="1" applyAlignment="1">
      <alignment horizontal="left" vertical="center"/>
    </xf>
    <xf numFmtId="0" fontId="5" fillId="0" borderId="4" xfId="5" applyFont="1" applyBorder="1" applyAlignment="1" applyProtection="1">
      <alignment horizontal="left" vertical="top" wrapText="1"/>
      <protection locked="0"/>
    </xf>
    <xf numFmtId="0" fontId="5" fillId="0" borderId="5" xfId="5" applyFont="1" applyBorder="1" applyAlignment="1" applyProtection="1">
      <alignment horizontal="left" vertical="top" wrapText="1"/>
      <protection locked="0"/>
    </xf>
    <xf numFmtId="0" fontId="14" fillId="0" borderId="4" xfId="5" applyFont="1" applyBorder="1" applyAlignment="1" applyProtection="1">
      <alignment horizontal="left" vertical="top" wrapText="1"/>
      <protection locked="0"/>
    </xf>
    <xf numFmtId="0" fontId="7" fillId="0" borderId="6" xfId="5" applyFont="1" applyBorder="1" applyAlignment="1">
      <alignment horizontal="left" vertical="center"/>
    </xf>
    <xf numFmtId="0" fontId="11" fillId="0" borderId="0" xfId="5" applyFont="1" applyAlignment="1">
      <alignment horizontal="center" vertical="center"/>
    </xf>
    <xf numFmtId="0" fontId="12" fillId="0" borderId="0" xfId="5" applyFont="1" applyAlignment="1">
      <alignment horizontal="center" vertical="center"/>
    </xf>
    <xf numFmtId="0" fontId="4" fillId="0" borderId="1" xfId="5" applyFont="1" applyBorder="1" applyAlignment="1">
      <alignment horizontal="center" vertical="center"/>
    </xf>
    <xf numFmtId="0" fontId="13" fillId="0" borderId="6" xfId="5" applyFont="1" applyBorder="1" applyAlignment="1">
      <alignment horizontal="left" vertical="center"/>
    </xf>
    <xf numFmtId="0" fontId="13" fillId="0" borderId="0" xfId="5" applyFont="1" applyAlignment="1">
      <alignment horizontal="left" vertical="center"/>
    </xf>
    <xf numFmtId="0" fontId="5" fillId="0" borderId="1" xfId="5" applyFont="1" applyBorder="1" applyAlignment="1" applyProtection="1">
      <alignment horizontal="left" vertical="top" wrapText="1"/>
      <protection locked="0"/>
    </xf>
    <xf numFmtId="0" fontId="5" fillId="0" borderId="0" xfId="5" applyFont="1" applyAlignment="1" applyProtection="1">
      <alignment horizontal="left" vertical="top" wrapText="1"/>
      <protection locked="0"/>
    </xf>
    <xf numFmtId="0" fontId="11" fillId="0" borderId="0" xfId="5" applyFont="1" applyAlignment="1">
      <alignment horizontal="left" vertical="center"/>
    </xf>
    <xf numFmtId="0" fontId="12" fillId="0" borderId="0" xfId="5" applyFont="1" applyAlignment="1">
      <alignment horizontal="left" vertical="center"/>
    </xf>
    <xf numFmtId="0" fontId="4" fillId="0" borderId="1" xfId="5" applyFont="1" applyBorder="1" applyAlignment="1">
      <alignment horizontal="left" vertical="center"/>
    </xf>
    <xf numFmtId="0" fontId="7" fillId="0" borderId="7" xfId="5" applyFont="1" applyBorder="1" applyAlignment="1">
      <alignment horizontal="left" vertical="center"/>
    </xf>
    <xf numFmtId="0" fontId="11" fillId="0" borderId="8" xfId="5" applyFont="1" applyBorder="1" applyAlignment="1">
      <alignment horizontal="left" vertical="center"/>
    </xf>
    <xf numFmtId="0" fontId="12" fillId="0" borderId="8" xfId="5" applyFont="1" applyBorder="1" applyAlignment="1">
      <alignment horizontal="left" vertical="center"/>
    </xf>
    <xf numFmtId="0" fontId="4" fillId="0" borderId="9" xfId="5" applyFont="1" applyBorder="1" applyAlignment="1">
      <alignment horizontal="left" vertical="center"/>
    </xf>
    <xf numFmtId="0" fontId="13" fillId="0" borderId="7" xfId="5" applyFont="1" applyBorder="1" applyAlignment="1">
      <alignment horizontal="left" vertical="center"/>
    </xf>
    <xf numFmtId="0" fontId="13" fillId="0" borderId="8" xfId="5" applyFont="1" applyBorder="1" applyAlignment="1">
      <alignment horizontal="left" vertical="center"/>
    </xf>
    <xf numFmtId="0" fontId="5" fillId="0" borderId="8" xfId="5" applyFont="1" applyBorder="1" applyAlignment="1" applyProtection="1">
      <alignment horizontal="left" vertical="top" wrapText="1"/>
      <protection locked="0"/>
    </xf>
    <xf numFmtId="0" fontId="5" fillId="0" borderId="9" xfId="5" applyFont="1" applyBorder="1" applyAlignment="1" applyProtection="1">
      <alignment horizontal="left" vertical="top" wrapText="1"/>
      <protection locked="0"/>
    </xf>
    <xf numFmtId="49" fontId="0" fillId="0" borderId="0" xfId="5" applyNumberFormat="1" applyFont="1" applyAlignment="1">
      <alignment vertical="center" shrinkToFit="1"/>
    </xf>
    <xf numFmtId="0" fontId="2" fillId="3" borderId="2" xfId="5" applyFont="1" applyFill="1" applyBorder="1" applyAlignment="1">
      <alignment vertical="center"/>
    </xf>
    <xf numFmtId="0" fontId="2" fillId="4" borderId="2" xfId="5" applyFont="1" applyFill="1" applyBorder="1" applyAlignment="1">
      <alignment vertical="center"/>
    </xf>
    <xf numFmtId="0" fontId="2" fillId="3" borderId="10" xfId="5" applyFont="1" applyFill="1" applyBorder="1" applyAlignment="1">
      <alignment vertical="center"/>
    </xf>
    <xf numFmtId="0" fontId="2" fillId="3" borderId="11" xfId="5" applyFont="1" applyFill="1" applyBorder="1" applyAlignment="1">
      <alignment vertical="center"/>
    </xf>
    <xf numFmtId="0" fontId="2" fillId="3" borderId="12" xfId="5" applyFont="1" applyFill="1" applyBorder="1" applyAlignment="1">
      <alignment vertical="center"/>
    </xf>
    <xf numFmtId="0" fontId="2" fillId="5" borderId="2" xfId="5" applyFont="1" applyFill="1" applyBorder="1" applyAlignment="1">
      <alignment vertical="center" shrinkToFit="1"/>
    </xf>
    <xf numFmtId="0" fontId="2" fillId="0" borderId="2" xfId="5" applyFont="1" applyBorder="1" applyAlignment="1">
      <alignment vertical="center" shrinkToFit="1"/>
    </xf>
    <xf numFmtId="178" fontId="2" fillId="0" borderId="2" xfId="5" applyNumberFormat="1" applyFont="1" applyBorder="1" applyAlignment="1">
      <alignment vertical="center"/>
    </xf>
    <xf numFmtId="179" fontId="2" fillId="0" borderId="2" xfId="5" applyNumberFormat="1" applyFont="1" applyBorder="1" applyAlignment="1">
      <alignment vertical="center"/>
    </xf>
    <xf numFmtId="0" fontId="2" fillId="3" borderId="3" xfId="5" applyFont="1" applyFill="1" applyBorder="1" applyAlignment="1">
      <alignment horizontal="center" vertical="center"/>
    </xf>
    <xf numFmtId="0" fontId="2" fillId="3" borderId="5" xfId="5" applyFont="1" applyFill="1" applyBorder="1" applyAlignment="1">
      <alignment horizontal="center" vertical="center"/>
    </xf>
    <xf numFmtId="0" fontId="2" fillId="3" borderId="2" xfId="5" applyFont="1" applyFill="1" applyBorder="1" applyAlignment="1">
      <alignment vertical="center" shrinkToFit="1"/>
    </xf>
    <xf numFmtId="0" fontId="2" fillId="3" borderId="6" xfId="5" applyFont="1" applyFill="1" applyBorder="1" applyAlignment="1">
      <alignment horizontal="center" vertical="center"/>
    </xf>
    <xf numFmtId="0" fontId="2" fillId="3" borderId="1" xfId="5" applyFont="1" applyFill="1" applyBorder="1" applyAlignment="1">
      <alignment horizontal="center" vertical="center"/>
    </xf>
    <xf numFmtId="176" fontId="2" fillId="5" borderId="2" xfId="7" applyNumberFormat="1" applyFont="1" applyFill="1" applyBorder="1" applyAlignment="1">
      <alignment vertical="center" shrinkToFit="1"/>
    </xf>
    <xf numFmtId="176" fontId="2" fillId="0" borderId="2" xfId="7" applyNumberFormat="1" applyFont="1" applyBorder="1" applyAlignment="1">
      <alignment vertical="center" shrinkToFit="1"/>
    </xf>
    <xf numFmtId="180" fontId="0" fillId="0" borderId="0" xfId="5" applyNumberFormat="1" applyFont="1" applyAlignment="1">
      <alignment vertical="center"/>
    </xf>
    <xf numFmtId="0" fontId="2" fillId="3" borderId="7" xfId="5" applyFont="1" applyFill="1" applyBorder="1" applyAlignment="1">
      <alignment horizontal="center" vertical="center"/>
    </xf>
    <xf numFmtId="0" fontId="2" fillId="3" borderId="9" xfId="5" applyFont="1" applyFill="1" applyBorder="1" applyAlignment="1">
      <alignment horizontal="center" vertical="center"/>
    </xf>
    <xf numFmtId="0" fontId="8" fillId="0" borderId="0" xfId="5" applyFont="1" applyAlignment="1">
      <alignment vertical="center"/>
    </xf>
    <xf numFmtId="0" fontId="2" fillId="3" borderId="2" xfId="5" applyFont="1" applyFill="1" applyBorder="1" applyAlignment="1">
      <alignment horizontal="center" vertical="center" wrapText="1"/>
    </xf>
    <xf numFmtId="0" fontId="2" fillId="3" borderId="2" xfId="5" applyFont="1" applyFill="1" applyBorder="1" applyAlignment="1">
      <alignment horizontal="center" vertical="center"/>
    </xf>
    <xf numFmtId="181" fontId="2" fillId="5" borderId="2" xfId="7" applyNumberFormat="1" applyFont="1" applyFill="1" applyBorder="1" applyAlignment="1">
      <alignment vertical="center" shrinkToFit="1"/>
    </xf>
  </cellXfs>
  <cellStyles count="8">
    <cellStyle name="Comma" xfId="1"/>
    <cellStyle name="Comma [0]" xfId="2"/>
    <cellStyle name="Currency" xfId="3"/>
    <cellStyle name="Currency [0]" xfId="4"/>
    <cellStyle name="Normal" xfId="5"/>
    <cellStyle name="Percent" xfId="6"/>
    <cellStyle name="桁区切り" xfId="7"/>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4.e-002</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データ!$EJ$6:$EN$6</c:f>
              <c:numCache>
                <c:formatCode>#,##0.00;"△"#,##0.00;"-"</c:formatCode>
                <c:ptCount val="5"/>
                <c:pt idx="0">
                  <c:v>0.15</c:v>
                </c:pt>
                <c:pt idx="1">
                  <c:v>2.e-002</c:v>
                </c:pt>
                <c:pt idx="2">
                  <c:v>6.e-002</c:v>
                </c:pt>
                <c:pt idx="3">
                  <c:v>2.e-002</c:v>
                </c:pt>
                <c:pt idx="4">
                  <c:v>0.11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5925000000000002"/>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111.07</c:v>
                </c:pt>
                <c:pt idx="1">
                  <c:v>117.18</c:v>
                </c:pt>
                <c:pt idx="2">
                  <c:v>114.22</c:v>
                </c:pt>
                <c:pt idx="3">
                  <c:v>116.23</c:v>
                </c:pt>
                <c:pt idx="4">
                  <c:v>112.18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データ!$AD$6:$AH$6</c:f>
              <c:numCache>
                <c:formatCode>#,##0.00;"△"#,##0.00;"-"</c:formatCode>
                <c:ptCount val="5"/>
                <c:pt idx="0">
                  <c:v>106.56</c:v>
                </c:pt>
                <c:pt idx="1">
                  <c:v>109</c:v>
                </c:pt>
                <c:pt idx="2">
                  <c:v>104.85</c:v>
                </c:pt>
                <c:pt idx="3">
                  <c:v>107.21</c:v>
                </c:pt>
                <c:pt idx="4">
                  <c:v>108.18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12.53</c:v>
                </c:pt>
                <c:pt idx="1">
                  <c:v>14.58</c:v>
                </c:pt>
                <c:pt idx="2">
                  <c:v>17.5</c:v>
                </c:pt>
                <c:pt idx="3">
                  <c:v>19.43</c:v>
                </c:pt>
                <c:pt idx="4">
                  <c:v>22.18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データ!$DN$6:$DR$6</c:f>
              <c:numCache>
                <c:formatCode>#,##0.00;"△"#,##0.00;"-"</c:formatCode>
                <c:ptCount val="5"/>
                <c:pt idx="0">
                  <c:v>22.24</c:v>
                </c:pt>
                <c:pt idx="1">
                  <c:v>15.87</c:v>
                </c:pt>
                <c:pt idx="2">
                  <c:v>14.72</c:v>
                </c:pt>
                <c:pt idx="3">
                  <c:v>11.11</c:v>
                </c:pt>
                <c:pt idx="4">
                  <c:v>23.49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データ!$DY$6:$EC$6</c:f>
              <c:numCache>
                <c:formatCode>#,##0.00;"△"#,##0.00;"-"</c:formatCode>
                <c:ptCount val="5"/>
                <c:pt idx="0">
                  <c:v>0.28999999999999998</c:v>
                </c:pt>
                <c:pt idx="1">
                  <c:v>0.53</c:v>
                </c:pt>
                <c:pt idx="2">
                  <c:v>1.01</c:v>
                </c:pt>
                <c:pt idx="3">
                  <c:v>1.6</c:v>
                </c:pt>
                <c:pt idx="4">
                  <c:v>8.67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formatCode="#,##0.00;&quot;△&quot;#,##0.00;&quot;-&quot;">
                  <c:v>1.94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データ!$AO$6:$AS$6</c:f>
              <c:numCache>
                <c:formatCode>#,##0.00;"△"#,##0.00;"-"</c:formatCode>
                <c:ptCount val="5"/>
                <c:pt idx="0">
                  <c:v>8.31</c:v>
                </c:pt>
                <c:pt idx="1" formatCode="#,##0.00;&quot;△&quot;#,##0.00">
                  <c:v>0</c:v>
                </c:pt>
                <c:pt idx="2" formatCode="#,##0.00;&quot;△&quot;#,##0.00">
                  <c:v>0</c:v>
                </c:pt>
                <c:pt idx="3">
                  <c:v>1.31</c:v>
                </c:pt>
                <c:pt idx="4">
                  <c:v>3.66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68.88</c:v>
                </c:pt>
                <c:pt idx="1">
                  <c:v>72.8</c:v>
                </c:pt>
                <c:pt idx="2">
                  <c:v>78.75</c:v>
                </c:pt>
                <c:pt idx="3">
                  <c:v>99.91</c:v>
                </c:pt>
                <c:pt idx="4">
                  <c:v>113.91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データ!$AZ$6:$BD$6</c:f>
              <c:numCache>
                <c:formatCode>#,##0.00;"△"#,##0.00;"-"</c:formatCode>
                <c:ptCount val="5"/>
                <c:pt idx="0">
                  <c:v>86.93</c:v>
                </c:pt>
                <c:pt idx="1">
                  <c:v>70.66</c:v>
                </c:pt>
                <c:pt idx="2">
                  <c:v>53.32</c:v>
                </c:pt>
                <c:pt idx="3">
                  <c:v>78.55</c:v>
                </c:pt>
                <c:pt idx="4">
                  <c:v>105.97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526.20000000000005</c:v>
                </c:pt>
                <c:pt idx="1">
                  <c:v>491.98</c:v>
                </c:pt>
                <c:pt idx="2">
                  <c:v>443.71</c:v>
                </c:pt>
                <c:pt idx="3">
                  <c:v>473.09</c:v>
                </c:pt>
                <c:pt idx="4">
                  <c:v>430.66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データ!$BK$6:$BO$6</c:f>
              <c:numCache>
                <c:formatCode>#,##0.00;"△"#,##0.00;"-"</c:formatCode>
                <c:ptCount val="5"/>
                <c:pt idx="0">
                  <c:v>674.86</c:v>
                </c:pt>
                <c:pt idx="1">
                  <c:v>670.71</c:v>
                </c:pt>
                <c:pt idx="2">
                  <c:v>719.63</c:v>
                </c:pt>
                <c:pt idx="3">
                  <c:v>479.51</c:v>
                </c:pt>
                <c:pt idx="4">
                  <c:v>498.02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84.98</c:v>
                </c:pt>
                <c:pt idx="1">
                  <c:v>88.77</c:v>
                </c:pt>
                <c:pt idx="2">
                  <c:v>97.2</c:v>
                </c:pt>
                <c:pt idx="3">
                  <c:v>100.65</c:v>
                </c:pt>
                <c:pt idx="4">
                  <c:v>97.43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データ!$BV$6:$BZ$6</c:f>
              <c:numCache>
                <c:formatCode>#,##0.00;"△"#,##0.00;"-"</c:formatCode>
                <c:ptCount val="5"/>
                <c:pt idx="0">
                  <c:v>97.78</c:v>
                </c:pt>
                <c:pt idx="1">
                  <c:v>96.07</c:v>
                </c:pt>
                <c:pt idx="2">
                  <c:v>97.9</c:v>
                </c:pt>
                <c:pt idx="3">
                  <c:v>97.75</c:v>
                </c:pt>
                <c:pt idx="4">
                  <c:v>98.23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82.64</c:v>
                </c:pt>
                <c:pt idx="1">
                  <c:v>79.28</c:v>
                </c:pt>
                <c:pt idx="2">
                  <c:v>72.58</c:v>
                </c:pt>
                <c:pt idx="3">
                  <c:v>68.27</c:v>
                </c:pt>
                <c:pt idx="4">
                  <c:v>70.989999999999995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データ!$CG$6:$CK$6</c:f>
              <c:numCache>
                <c:formatCode>#,##0.00;"△"#,##0.00;"-"</c:formatCode>
                <c:ptCount val="5"/>
                <c:pt idx="0">
                  <c:v>114.82</c:v>
                </c:pt>
                <c:pt idx="1">
                  <c:v>122.01</c:v>
                </c:pt>
                <c:pt idx="2">
                  <c:v>112.77</c:v>
                </c:pt>
                <c:pt idx="3">
                  <c:v>105.3</c:v>
                </c:pt>
                <c:pt idx="4">
                  <c:v>100.56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データ!$CR$6:$CV$6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98.83</c:v>
                </c:pt>
                <c:pt idx="1">
                  <c:v>98.86</c:v>
                </c:pt>
                <c:pt idx="2">
                  <c:v>98.92</c:v>
                </c:pt>
                <c:pt idx="3">
                  <c:v>99.01</c:v>
                </c:pt>
                <c:pt idx="4">
                  <c:v>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データ!$DC$6:$DG$6</c:f>
              <c:numCache>
                <c:formatCode>#,##0.00;"△"#,##0.00;"-"</c:formatCode>
                <c:ptCount val="5"/>
                <c:pt idx="0">
                  <c:v>97.08</c:v>
                </c:pt>
                <c:pt idx="1">
                  <c:v>96.71</c:v>
                </c:pt>
                <c:pt idx="2">
                  <c:v>96.8</c:v>
                </c:pt>
                <c:pt idx="3">
                  <c:v>97.53</c:v>
                </c:pt>
                <c:pt idx="4">
                  <c:v>98.14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①経常収支比率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②累積欠損金比率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③流動比率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④企業債残高対事業規模比率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⑤経費回収率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⑥汚水処理原価</a:t>
          </a:r>
          <a:r>
            <a:rPr lang="en-US" altLang="ja-JP" sz="1100" b="1">
              <a:latin typeface="ＭＳ ゴシック"/>
              <a:ea typeface="ＭＳ ゴシック"/>
            </a:rPr>
            <a:t>(</a:t>
          </a:r>
          <a:r>
            <a:rPr lang="ja-JP" altLang="en-US" sz="1100" b="1">
              <a:latin typeface="ＭＳ ゴシック"/>
              <a:ea typeface="ＭＳ ゴシック"/>
            </a:rPr>
            <a:t>円</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⑦施設利用率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⑧水洗化率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①有形固定資産減価償却率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②管渠老朽化率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③管渠改善率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A2F402B7-12F7-43FE-82C2-1C6689372017}" type="TxLink">
            <a:rPr lang="en-US" altLang="en-US" sz="900" b="0" i="0" u="none">
              <a:solidFill>
                <a:srgbClr val="000000"/>
              </a:solidFill>
              <a:latin typeface="ＭＳ ゴシック"/>
              <a:ea typeface="ＭＳ ゴシック"/>
            </a:rPr>
            <a:t>【107.02】</a:t>
          </a:fld>
          <a:endParaRPr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5107457C-04A9-4EC1-9664-479670FD8F74}" type="TxLink">
            <a:rPr lang="en-US" altLang="en-US" sz="900" b="0" i="0" u="none">
              <a:solidFill>
                <a:srgbClr val="000000"/>
              </a:solidFill>
              <a:latin typeface="ＭＳ ゴシック"/>
              <a:ea typeface="ＭＳ ゴシック"/>
            </a:rPr>
            <a:t>【3.09】</a:t>
          </a:fld>
          <a:endParaRPr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89EED45A-E2C9-498B-8D9D-9D0ECC150E89}" type="TxLink">
            <a:rPr lang="en-US" altLang="en-US" sz="900" b="0" i="0" u="none">
              <a:solidFill>
                <a:srgbClr val="000000"/>
              </a:solidFill>
              <a:latin typeface="ＭＳ ゴシック"/>
              <a:ea typeface="ＭＳ ゴシック"/>
            </a:rPr>
            <a:t>【71.39】</a:t>
          </a:fld>
          <a:endParaRPr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44710AC1-3E65-4FA6-917B-3D37D47CD3AE}" type="TxLink">
            <a:rPr lang="en-US" altLang="en-US" sz="900" b="0" i="0" u="none">
              <a:solidFill>
                <a:srgbClr val="000000"/>
              </a:solidFill>
              <a:latin typeface="ＭＳ ゴシック"/>
              <a:ea typeface="ＭＳ ゴシック"/>
            </a:rPr>
            <a:t>【669.11】</a:t>
          </a:fld>
          <a:endParaRPr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16E9EB96-892C-439B-A8AF-2155754904B3}" type="TxLink">
            <a:rPr lang="en-US" altLang="en-US" sz="900" b="0" i="0" u="none">
              <a:solidFill>
                <a:srgbClr val="000000"/>
              </a:solidFill>
              <a:latin typeface="ＭＳ ゴシック"/>
              <a:ea typeface="ＭＳ ゴシック"/>
            </a:rPr>
            <a:t>【95.72】</a:t>
          </a:fld>
          <a:endParaRPr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899DED6E-FA0D-4552-AE2C-E0F072214D86}" type="TxLink">
            <a:rPr lang="en-US" altLang="en-US" sz="900" b="0" i="0" u="none">
              <a:solidFill>
                <a:srgbClr val="000000"/>
              </a:solidFill>
              <a:latin typeface="ＭＳ ゴシック"/>
              <a:ea typeface="ＭＳ ゴシック"/>
            </a:rPr>
            <a:t>【59.99】</a:t>
          </a:fld>
          <a:endParaRPr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88BD36AD-A954-43E6-8684-57FC142D407E}" type="TxLink">
            <a:rPr lang="en-US" altLang="en-US" sz="900" b="0" i="0" u="none">
              <a:solidFill>
                <a:srgbClr val="000000"/>
              </a:solidFill>
              <a:latin typeface="ＭＳ ゴシック"/>
              <a:ea typeface="ＭＳ ゴシック"/>
            </a:rPr>
            <a:t>【134.98】</a:t>
          </a:fld>
          <a:endParaRPr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A1BC2E57-CECC-4552-8091-467EF9897360}" type="TxLink">
            <a:rPr lang="en-US" altLang="en-US" sz="900" b="0" i="0" u="none">
              <a:solidFill>
                <a:srgbClr val="000000"/>
              </a:solidFill>
              <a:latin typeface="ＭＳ ゴシック"/>
              <a:ea typeface="ＭＳ ゴシック"/>
            </a:rPr>
            <a:t>【99.73】</a:t>
          </a:fld>
          <a:endParaRPr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B87469C6-C1EF-4DD5-BF31-678315ACC6B0}" type="TxLink">
            <a:rPr lang="en-US" altLang="en-US" sz="900" b="0" i="0" u="none">
              <a:solidFill>
                <a:srgbClr val="000000"/>
              </a:solidFill>
              <a:latin typeface="ＭＳ ゴシック"/>
              <a:ea typeface="ＭＳ ゴシック"/>
            </a:rPr>
            <a:t>【38.17】</a:t>
          </a:fld>
          <a:endParaRPr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05C807CB-9E63-4F80-87EF-C129DDDBA449}" type="TxLink">
            <a:rPr lang="en-US" altLang="en-US" sz="900" b="0" i="0" u="none">
              <a:solidFill>
                <a:srgbClr val="000000"/>
              </a:solidFill>
              <a:latin typeface="ＭＳ ゴシック"/>
              <a:ea typeface="ＭＳ ゴシック"/>
            </a:rPr>
            <a:t>【6.54】</a:t>
          </a:fld>
          <a:endParaRPr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9BC7C328-D0D5-4E4F-BB26-B4FBFAA8A0CE}" type="TxLink">
            <a:rPr lang="en-US" altLang="en-US" sz="900" b="0" i="0" u="none">
              <a:solidFill>
                <a:srgbClr val="000000"/>
              </a:solidFill>
              <a:latin typeface="ＭＳ ゴシック"/>
              <a:ea typeface="ＭＳ ゴシック"/>
            </a:rPr>
            <a:t>【0.24】</a:t>
          </a:fld>
          <a:endParaRPr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N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和光市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5</v>
      </c>
      <c r="J7" s="5"/>
      <c r="K7" s="5"/>
      <c r="L7" s="5"/>
      <c r="M7" s="5"/>
      <c r="N7" s="5"/>
      <c r="O7" s="5"/>
      <c r="P7" s="5" t="s">
        <v>1</v>
      </c>
      <c r="Q7" s="5"/>
      <c r="R7" s="5"/>
      <c r="S7" s="5"/>
      <c r="T7" s="5"/>
      <c r="U7" s="5"/>
      <c r="V7" s="5"/>
      <c r="W7" s="5" t="s">
        <v>4</v>
      </c>
      <c r="X7" s="5"/>
      <c r="Y7" s="5"/>
      <c r="Z7" s="5"/>
      <c r="AA7" s="5"/>
      <c r="AB7" s="5"/>
      <c r="AC7" s="5"/>
      <c r="AD7" s="5" t="s">
        <v>12</v>
      </c>
      <c r="AE7" s="5"/>
      <c r="AF7" s="5"/>
      <c r="AG7" s="5"/>
      <c r="AH7" s="5"/>
      <c r="AI7" s="5"/>
      <c r="AJ7" s="5"/>
      <c r="AK7" s="3"/>
      <c r="AL7" s="5" t="s">
        <v>13</v>
      </c>
      <c r="AM7" s="5"/>
      <c r="AN7" s="5"/>
      <c r="AO7" s="5"/>
      <c r="AP7" s="5"/>
      <c r="AQ7" s="5"/>
      <c r="AR7" s="5"/>
      <c r="AS7" s="5"/>
      <c r="AT7" s="5" t="s">
        <v>10</v>
      </c>
      <c r="AU7" s="5"/>
      <c r="AV7" s="5"/>
      <c r="AW7" s="5"/>
      <c r="AX7" s="5"/>
      <c r="AY7" s="5"/>
      <c r="AZ7" s="5"/>
      <c r="BA7" s="5"/>
      <c r="BB7" s="5" t="s">
        <v>7</v>
      </c>
      <c r="BC7" s="5"/>
      <c r="BD7" s="5"/>
      <c r="BE7" s="5"/>
      <c r="BF7" s="5"/>
      <c r="BG7" s="5"/>
      <c r="BH7" s="5"/>
      <c r="BI7" s="5"/>
      <c r="BJ7" s="3"/>
      <c r="BK7" s="3"/>
      <c r="BL7" s="26" t="s">
        <v>16</v>
      </c>
      <c r="BM7" s="37"/>
      <c r="BN7" s="37"/>
      <c r="BO7" s="37"/>
      <c r="BP7" s="37"/>
      <c r="BQ7" s="37"/>
      <c r="BR7" s="37"/>
      <c r="BS7" s="37"/>
      <c r="BT7" s="37"/>
      <c r="BU7" s="37"/>
      <c r="BV7" s="37"/>
      <c r="BW7" s="37"/>
      <c r="BX7" s="37"/>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Ba</v>
      </c>
      <c r="X8" s="6"/>
      <c r="Y8" s="6"/>
      <c r="Z8" s="6"/>
      <c r="AA8" s="6"/>
      <c r="AB8" s="6"/>
      <c r="AC8" s="6"/>
      <c r="AD8" s="20" t="str">
        <f>データ!$M$6</f>
        <v>非設置</v>
      </c>
      <c r="AE8" s="20"/>
      <c r="AF8" s="20"/>
      <c r="AG8" s="20"/>
      <c r="AH8" s="20"/>
      <c r="AI8" s="20"/>
      <c r="AJ8" s="20"/>
      <c r="AK8" s="3"/>
      <c r="AL8" s="21">
        <f>データ!S6</f>
        <v>83746</v>
      </c>
      <c r="AM8" s="21"/>
      <c r="AN8" s="21"/>
      <c r="AO8" s="21"/>
      <c r="AP8" s="21"/>
      <c r="AQ8" s="21"/>
      <c r="AR8" s="21"/>
      <c r="AS8" s="21"/>
      <c r="AT8" s="7">
        <f>データ!T6</f>
        <v>11.04</v>
      </c>
      <c r="AU8" s="7"/>
      <c r="AV8" s="7"/>
      <c r="AW8" s="7"/>
      <c r="AX8" s="7"/>
      <c r="AY8" s="7"/>
      <c r="AZ8" s="7"/>
      <c r="BA8" s="7"/>
      <c r="BB8" s="7">
        <f>データ!U6</f>
        <v>7585.69</v>
      </c>
      <c r="BC8" s="7"/>
      <c r="BD8" s="7"/>
      <c r="BE8" s="7"/>
      <c r="BF8" s="7"/>
      <c r="BG8" s="7"/>
      <c r="BH8" s="7"/>
      <c r="BI8" s="7"/>
      <c r="BJ8" s="3"/>
      <c r="BK8" s="3"/>
      <c r="BL8" s="27" t="s">
        <v>18</v>
      </c>
      <c r="BM8" s="38"/>
      <c r="BN8" s="45" t="s">
        <v>19</v>
      </c>
      <c r="BO8" s="45"/>
      <c r="BP8" s="45"/>
      <c r="BQ8" s="45"/>
      <c r="BR8" s="45"/>
      <c r="BS8" s="45"/>
      <c r="BT8" s="45"/>
      <c r="BU8" s="45"/>
      <c r="BV8" s="45"/>
      <c r="BW8" s="45"/>
      <c r="BX8" s="45"/>
      <c r="BY8" s="49"/>
    </row>
    <row r="9" spans="1:78" ht="18.75" customHeight="1">
      <c r="A9" s="2"/>
      <c r="B9" s="5" t="s">
        <v>20</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28</v>
      </c>
      <c r="AE9" s="5"/>
      <c r="AF9" s="5"/>
      <c r="AG9" s="5"/>
      <c r="AH9" s="5"/>
      <c r="AI9" s="5"/>
      <c r="AJ9" s="5"/>
      <c r="AK9" s="3"/>
      <c r="AL9" s="5" t="s">
        <v>30</v>
      </c>
      <c r="AM9" s="5"/>
      <c r="AN9" s="5"/>
      <c r="AO9" s="5"/>
      <c r="AP9" s="5"/>
      <c r="AQ9" s="5"/>
      <c r="AR9" s="5"/>
      <c r="AS9" s="5"/>
      <c r="AT9" s="5" t="s">
        <v>36</v>
      </c>
      <c r="AU9" s="5"/>
      <c r="AV9" s="5"/>
      <c r="AW9" s="5"/>
      <c r="AX9" s="5"/>
      <c r="AY9" s="5"/>
      <c r="AZ9" s="5"/>
      <c r="BA9" s="5"/>
      <c r="BB9" s="5" t="s">
        <v>38</v>
      </c>
      <c r="BC9" s="5"/>
      <c r="BD9" s="5"/>
      <c r="BE9" s="5"/>
      <c r="BF9" s="5"/>
      <c r="BG9" s="5"/>
      <c r="BH9" s="5"/>
      <c r="BI9" s="5"/>
      <c r="BJ9" s="3"/>
      <c r="BK9" s="3"/>
      <c r="BL9" s="28" t="s">
        <v>41</v>
      </c>
      <c r="BM9" s="39"/>
      <c r="BN9" s="46" t="s">
        <v>9</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80.790000000000006</v>
      </c>
      <c r="J10" s="7"/>
      <c r="K10" s="7"/>
      <c r="L10" s="7"/>
      <c r="M10" s="7"/>
      <c r="N10" s="7"/>
      <c r="O10" s="7"/>
      <c r="P10" s="7">
        <f>データ!P6</f>
        <v>97.24</v>
      </c>
      <c r="Q10" s="7"/>
      <c r="R10" s="7"/>
      <c r="S10" s="7"/>
      <c r="T10" s="7"/>
      <c r="U10" s="7"/>
      <c r="V10" s="7"/>
      <c r="W10" s="7">
        <f>データ!Q6</f>
        <v>101.4</v>
      </c>
      <c r="X10" s="7"/>
      <c r="Y10" s="7"/>
      <c r="Z10" s="7"/>
      <c r="AA10" s="7"/>
      <c r="AB10" s="7"/>
      <c r="AC10" s="7"/>
      <c r="AD10" s="21">
        <f>データ!R6</f>
        <v>1262</v>
      </c>
      <c r="AE10" s="21"/>
      <c r="AF10" s="21"/>
      <c r="AG10" s="21"/>
      <c r="AH10" s="21"/>
      <c r="AI10" s="21"/>
      <c r="AJ10" s="21"/>
      <c r="AK10" s="2"/>
      <c r="AL10" s="21">
        <f>データ!V6</f>
        <v>80901</v>
      </c>
      <c r="AM10" s="21"/>
      <c r="AN10" s="21"/>
      <c r="AO10" s="21"/>
      <c r="AP10" s="21"/>
      <c r="AQ10" s="21"/>
      <c r="AR10" s="21"/>
      <c r="AS10" s="21"/>
      <c r="AT10" s="7">
        <f>データ!W6</f>
        <v>7.7</v>
      </c>
      <c r="AU10" s="7"/>
      <c r="AV10" s="7"/>
      <c r="AW10" s="7"/>
      <c r="AX10" s="7"/>
      <c r="AY10" s="7"/>
      <c r="AZ10" s="7"/>
      <c r="BA10" s="7"/>
      <c r="BB10" s="7">
        <f>データ!X6</f>
        <v>10506.62</v>
      </c>
      <c r="BC10" s="7"/>
      <c r="BD10" s="7"/>
      <c r="BE10" s="7"/>
      <c r="BF10" s="7"/>
      <c r="BG10" s="7"/>
      <c r="BH10" s="7"/>
      <c r="BI10" s="7"/>
      <c r="BJ10" s="2"/>
      <c r="BK10" s="2"/>
      <c r="BL10" s="29" t="s">
        <v>15</v>
      </c>
      <c r="BM10" s="40"/>
      <c r="BN10" s="47" t="s">
        <v>23</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1"/>
      <c r="BN14" s="41"/>
      <c r="BO14" s="41"/>
      <c r="BP14" s="41"/>
      <c r="BQ14" s="41"/>
      <c r="BR14" s="41"/>
      <c r="BS14" s="41"/>
      <c r="BT14" s="41"/>
      <c r="BU14" s="41"/>
      <c r="BV14" s="41"/>
      <c r="BW14" s="41"/>
      <c r="BX14" s="41"/>
      <c r="BY14" s="41"/>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2"/>
      <c r="BN15" s="42"/>
      <c r="BO15" s="42"/>
      <c r="BP15" s="42"/>
      <c r="BQ15" s="42"/>
      <c r="BR15" s="42"/>
      <c r="BS15" s="42"/>
      <c r="BT15" s="42"/>
      <c r="BU15" s="42"/>
      <c r="BV15" s="42"/>
      <c r="BW15" s="42"/>
      <c r="BX15" s="42"/>
      <c r="BY15" s="42"/>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4"/>
      <c r="BN16" s="44"/>
      <c r="BO16" s="44"/>
      <c r="BP16" s="44"/>
      <c r="BQ16" s="44"/>
      <c r="BR16" s="44"/>
      <c r="BS16" s="44"/>
      <c r="BT16" s="44"/>
      <c r="BU16" s="44"/>
      <c r="BV16" s="44"/>
      <c r="BW16" s="44"/>
      <c r="BX16" s="44"/>
      <c r="BY16" s="44"/>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33</v>
      </c>
      <c r="BM45" s="41"/>
      <c r="BN45" s="41"/>
      <c r="BO45" s="41"/>
      <c r="BP45" s="41"/>
      <c r="BQ45" s="41"/>
      <c r="BR45" s="41"/>
      <c r="BS45" s="41"/>
      <c r="BT45" s="41"/>
      <c r="BU45" s="41"/>
      <c r="BV45" s="41"/>
      <c r="BW45" s="41"/>
      <c r="BX45" s="41"/>
      <c r="BY45" s="41"/>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2"/>
      <c r="BN46" s="42"/>
      <c r="BO46" s="42"/>
      <c r="BP46" s="42"/>
      <c r="BQ46" s="42"/>
      <c r="BR46" s="42"/>
      <c r="BS46" s="42"/>
      <c r="BT46" s="42"/>
      <c r="BU46" s="42"/>
      <c r="BV46" s="42"/>
      <c r="BW46" s="42"/>
      <c r="BX46" s="42"/>
      <c r="BY46" s="42"/>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46</v>
      </c>
      <c r="BM64" s="41"/>
      <c r="BN64" s="41"/>
      <c r="BO64" s="41"/>
      <c r="BP64" s="41"/>
      <c r="BQ64" s="41"/>
      <c r="BR64" s="41"/>
      <c r="BS64" s="41"/>
      <c r="BT64" s="41"/>
      <c r="BU64" s="41"/>
      <c r="BV64" s="41"/>
      <c r="BW64" s="41"/>
      <c r="BX64" s="41"/>
      <c r="BY64" s="41"/>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2"/>
      <c r="BN65" s="42"/>
      <c r="BO65" s="42"/>
      <c r="BP65" s="42"/>
      <c r="BQ65" s="42"/>
      <c r="BR65" s="42"/>
      <c r="BS65" s="42"/>
      <c r="BT65" s="42"/>
      <c r="BU65" s="42"/>
      <c r="BV65" s="42"/>
      <c r="BW65" s="42"/>
      <c r="BX65" s="42"/>
      <c r="BY65" s="42"/>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5"/>
    </row>
    <row r="83" spans="1:78">
      <c r="C83" s="18" t="s">
        <v>17</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3</v>
      </c>
      <c r="C84" s="12"/>
      <c r="D84" s="12"/>
      <c r="E84" s="12" t="s">
        <v>47</v>
      </c>
      <c r="F84" s="12" t="s">
        <v>32</v>
      </c>
      <c r="G84" s="12" t="s">
        <v>49</v>
      </c>
      <c r="H84" s="12" t="s">
        <v>50</v>
      </c>
      <c r="I84" s="12" t="s">
        <v>52</v>
      </c>
      <c r="J84" s="12" t="s">
        <v>29</v>
      </c>
      <c r="K84" s="12" t="s">
        <v>53</v>
      </c>
      <c r="L84" s="12" t="s">
        <v>54</v>
      </c>
      <c r="M84" s="12" t="s">
        <v>55</v>
      </c>
      <c r="N84" s="12" t="s">
        <v>48</v>
      </c>
      <c r="O84" s="12" t="s">
        <v>31</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A4dPtcs9WTHV820stOgfpionzU6FyyKCZd+9C17gBorKbaquLCvnRCZ8P0ewTejLfyhIl5bfoa7ruLRhVrMMg==" saltValue="fA5YtzuySDYNUdOulWH+U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3"/>
  <printOptions horizontalCentered="1" verticalCentered="1"/>
  <pageMargins left="0.196850393700787" right="0.196850393700787" top="0.196850393700787" bottom="0.196850393700787" header="0.196850393700787" footer="0.196850393700787"/>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3"/>
  <sheetViews>
    <sheetView showGridLines="0" workbookViewId="0"/>
  </sheetViews>
  <sheetFormatPr defaultRowHeight="13.5"/>
  <cols>
    <col min="2" max="144" width="11.875" customWidth="1"/>
  </cols>
  <sheetData>
    <row r="1" spans="1:148">
      <c r="A1" t="s">
        <v>56</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8">
      <c r="A2" s="57" t="s">
        <v>58</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60</v>
      </c>
      <c r="B3" s="59" t="s">
        <v>61</v>
      </c>
      <c r="C3" s="59" t="s">
        <v>44</v>
      </c>
      <c r="D3" s="59" t="s">
        <v>21</v>
      </c>
      <c r="E3" s="59" t="s">
        <v>40</v>
      </c>
      <c r="F3" s="59" t="s">
        <v>51</v>
      </c>
      <c r="G3" s="59" t="s">
        <v>62</v>
      </c>
      <c r="H3" s="66" t="s">
        <v>8</v>
      </c>
      <c r="I3" s="69"/>
      <c r="J3" s="69"/>
      <c r="K3" s="69"/>
      <c r="L3" s="69"/>
      <c r="M3" s="69"/>
      <c r="N3" s="69"/>
      <c r="O3" s="69"/>
      <c r="P3" s="69"/>
      <c r="Q3" s="69"/>
      <c r="R3" s="69"/>
      <c r="S3" s="69"/>
      <c r="T3" s="69"/>
      <c r="U3" s="69"/>
      <c r="V3" s="69"/>
      <c r="W3" s="69"/>
      <c r="X3" s="74"/>
      <c r="Y3" s="77" t="s">
        <v>35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45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57" t="s">
        <v>59</v>
      </c>
      <c r="B4" s="60"/>
      <c r="C4" s="60"/>
      <c r="D4" s="60"/>
      <c r="E4" s="60"/>
      <c r="F4" s="60"/>
      <c r="G4" s="60"/>
      <c r="H4" s="67"/>
      <c r="I4" s="70"/>
      <c r="J4" s="70"/>
      <c r="K4" s="70"/>
      <c r="L4" s="70"/>
      <c r="M4" s="70"/>
      <c r="N4" s="70"/>
      <c r="O4" s="70"/>
      <c r="P4" s="70"/>
      <c r="Q4" s="70"/>
      <c r="R4" s="70"/>
      <c r="S4" s="70"/>
      <c r="T4" s="70"/>
      <c r="U4" s="70"/>
      <c r="V4" s="70"/>
      <c r="W4" s="70"/>
      <c r="X4" s="75"/>
      <c r="Y4" s="78" t="s">
        <v>14</v>
      </c>
      <c r="Z4" s="78"/>
      <c r="AA4" s="78"/>
      <c r="AB4" s="78"/>
      <c r="AC4" s="78"/>
      <c r="AD4" s="78"/>
      <c r="AE4" s="78"/>
      <c r="AF4" s="78"/>
      <c r="AG4" s="78"/>
      <c r="AH4" s="78"/>
      <c r="AI4" s="78"/>
      <c r="AJ4" s="78" t="s">
        <v>39</v>
      </c>
      <c r="AK4" s="78"/>
      <c r="AL4" s="78"/>
      <c r="AM4" s="78"/>
      <c r="AN4" s="78"/>
      <c r="AO4" s="78"/>
      <c r="AP4" s="78"/>
      <c r="AQ4" s="78"/>
      <c r="AR4" s="78"/>
      <c r="AS4" s="78"/>
      <c r="AT4" s="78"/>
      <c r="AU4" s="78" t="s">
        <v>63</v>
      </c>
      <c r="AV4" s="78"/>
      <c r="AW4" s="78"/>
      <c r="AX4" s="78"/>
      <c r="AY4" s="78"/>
      <c r="AZ4" s="78"/>
      <c r="BA4" s="78"/>
      <c r="BB4" s="78"/>
      <c r="BC4" s="78"/>
      <c r="BD4" s="78"/>
      <c r="BE4" s="78"/>
      <c r="BF4" s="78" t="s">
        <v>64</v>
      </c>
      <c r="BG4" s="78"/>
      <c r="BH4" s="78"/>
      <c r="BI4" s="78"/>
      <c r="BJ4" s="78"/>
      <c r="BK4" s="78"/>
      <c r="BL4" s="78"/>
      <c r="BM4" s="78"/>
      <c r="BN4" s="78"/>
      <c r="BO4" s="78"/>
      <c r="BP4" s="78"/>
      <c r="BQ4" s="78" t="s">
        <v>57</v>
      </c>
      <c r="BR4" s="78"/>
      <c r="BS4" s="78"/>
      <c r="BT4" s="78"/>
      <c r="BU4" s="78"/>
      <c r="BV4" s="78"/>
      <c r="BW4" s="78"/>
      <c r="BX4" s="78"/>
      <c r="BY4" s="78"/>
      <c r="BZ4" s="78"/>
      <c r="CA4" s="78"/>
      <c r="CB4" s="78" t="s">
        <v>65</v>
      </c>
      <c r="CC4" s="78"/>
      <c r="CD4" s="78"/>
      <c r="CE4" s="78"/>
      <c r="CF4" s="78"/>
      <c r="CG4" s="78"/>
      <c r="CH4" s="78"/>
      <c r="CI4" s="78"/>
      <c r="CJ4" s="78"/>
      <c r="CK4" s="78"/>
      <c r="CL4" s="78"/>
      <c r="CM4" s="78" t="s">
        <v>66</v>
      </c>
      <c r="CN4" s="78"/>
      <c r="CO4" s="78"/>
      <c r="CP4" s="78"/>
      <c r="CQ4" s="78"/>
      <c r="CR4" s="78"/>
      <c r="CS4" s="78"/>
      <c r="CT4" s="78"/>
      <c r="CU4" s="78"/>
      <c r="CV4" s="78"/>
      <c r="CW4" s="78"/>
      <c r="CX4" s="78" t="s">
        <v>34</v>
      </c>
      <c r="CY4" s="78"/>
      <c r="CZ4" s="78"/>
      <c r="DA4" s="78"/>
      <c r="DB4" s="78"/>
      <c r="DC4" s="78"/>
      <c r="DD4" s="78"/>
      <c r="DE4" s="78"/>
      <c r="DF4" s="78"/>
      <c r="DG4" s="78"/>
      <c r="DH4" s="78"/>
      <c r="DI4" s="78" t="s">
        <v>42</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c r="A5" s="57" t="s">
        <v>69</v>
      </c>
      <c r="B5" s="61"/>
      <c r="C5" s="61"/>
      <c r="D5" s="61"/>
      <c r="E5" s="61"/>
      <c r="F5" s="61"/>
      <c r="G5" s="61"/>
      <c r="H5" s="68" t="s">
        <v>70</v>
      </c>
      <c r="I5" s="68" t="s">
        <v>71</v>
      </c>
      <c r="J5" s="68" t="s">
        <v>72</v>
      </c>
      <c r="K5" s="68" t="s">
        <v>73</v>
      </c>
      <c r="L5" s="68" t="s">
        <v>22</v>
      </c>
      <c r="M5" s="68" t="s">
        <v>12</v>
      </c>
      <c r="N5" s="68" t="s">
        <v>74</v>
      </c>
      <c r="O5" s="68" t="s">
        <v>75</v>
      </c>
      <c r="P5" s="68" t="s">
        <v>76</v>
      </c>
      <c r="Q5" s="68" t="s">
        <v>77</v>
      </c>
      <c r="R5" s="68" t="s">
        <v>78</v>
      </c>
      <c r="S5" s="68" t="s">
        <v>79</v>
      </c>
      <c r="T5" s="68" t="s">
        <v>80</v>
      </c>
      <c r="U5" s="68" t="s">
        <v>81</v>
      </c>
      <c r="V5" s="68" t="s">
        <v>82</v>
      </c>
      <c r="W5" s="68" t="s">
        <v>83</v>
      </c>
      <c r="X5" s="68" t="s">
        <v>84</v>
      </c>
      <c r="Y5" s="68" t="s">
        <v>37</v>
      </c>
      <c r="Z5" s="68" t="s">
        <v>85</v>
      </c>
      <c r="AA5" s="68" t="s">
        <v>86</v>
      </c>
      <c r="AB5" s="68" t="s">
        <v>87</v>
      </c>
      <c r="AC5" s="68" t="s">
        <v>88</v>
      </c>
      <c r="AD5" s="68" t="s">
        <v>89</v>
      </c>
      <c r="AE5" s="68" t="s">
        <v>90</v>
      </c>
      <c r="AF5" s="68" t="s">
        <v>91</v>
      </c>
      <c r="AG5" s="68" t="s">
        <v>92</v>
      </c>
      <c r="AH5" s="68" t="s">
        <v>93</v>
      </c>
      <c r="AI5" s="68" t="s">
        <v>3</v>
      </c>
      <c r="AJ5" s="68" t="s">
        <v>37</v>
      </c>
      <c r="AK5" s="68" t="s">
        <v>85</v>
      </c>
      <c r="AL5" s="68" t="s">
        <v>86</v>
      </c>
      <c r="AM5" s="68" t="s">
        <v>87</v>
      </c>
      <c r="AN5" s="68" t="s">
        <v>88</v>
      </c>
      <c r="AO5" s="68" t="s">
        <v>89</v>
      </c>
      <c r="AP5" s="68" t="s">
        <v>90</v>
      </c>
      <c r="AQ5" s="68" t="s">
        <v>91</v>
      </c>
      <c r="AR5" s="68" t="s">
        <v>92</v>
      </c>
      <c r="AS5" s="68" t="s">
        <v>93</v>
      </c>
      <c r="AT5" s="68" t="s">
        <v>94</v>
      </c>
      <c r="AU5" s="68" t="s">
        <v>37</v>
      </c>
      <c r="AV5" s="68" t="s">
        <v>85</v>
      </c>
      <c r="AW5" s="68" t="s">
        <v>86</v>
      </c>
      <c r="AX5" s="68" t="s">
        <v>87</v>
      </c>
      <c r="AY5" s="68" t="s">
        <v>88</v>
      </c>
      <c r="AZ5" s="68" t="s">
        <v>89</v>
      </c>
      <c r="BA5" s="68" t="s">
        <v>90</v>
      </c>
      <c r="BB5" s="68" t="s">
        <v>91</v>
      </c>
      <c r="BC5" s="68" t="s">
        <v>92</v>
      </c>
      <c r="BD5" s="68" t="s">
        <v>93</v>
      </c>
      <c r="BE5" s="68" t="s">
        <v>94</v>
      </c>
      <c r="BF5" s="68" t="s">
        <v>37</v>
      </c>
      <c r="BG5" s="68" t="s">
        <v>85</v>
      </c>
      <c r="BH5" s="68" t="s">
        <v>86</v>
      </c>
      <c r="BI5" s="68" t="s">
        <v>87</v>
      </c>
      <c r="BJ5" s="68" t="s">
        <v>88</v>
      </c>
      <c r="BK5" s="68" t="s">
        <v>89</v>
      </c>
      <c r="BL5" s="68" t="s">
        <v>90</v>
      </c>
      <c r="BM5" s="68" t="s">
        <v>91</v>
      </c>
      <c r="BN5" s="68" t="s">
        <v>92</v>
      </c>
      <c r="BO5" s="68" t="s">
        <v>93</v>
      </c>
      <c r="BP5" s="68" t="s">
        <v>94</v>
      </c>
      <c r="BQ5" s="68" t="s">
        <v>37</v>
      </c>
      <c r="BR5" s="68" t="s">
        <v>85</v>
      </c>
      <c r="BS5" s="68" t="s">
        <v>86</v>
      </c>
      <c r="BT5" s="68" t="s">
        <v>87</v>
      </c>
      <c r="BU5" s="68" t="s">
        <v>88</v>
      </c>
      <c r="BV5" s="68" t="s">
        <v>89</v>
      </c>
      <c r="BW5" s="68" t="s">
        <v>90</v>
      </c>
      <c r="BX5" s="68" t="s">
        <v>91</v>
      </c>
      <c r="BY5" s="68" t="s">
        <v>92</v>
      </c>
      <c r="BZ5" s="68" t="s">
        <v>93</v>
      </c>
      <c r="CA5" s="68" t="s">
        <v>94</v>
      </c>
      <c r="CB5" s="68" t="s">
        <v>37</v>
      </c>
      <c r="CC5" s="68" t="s">
        <v>85</v>
      </c>
      <c r="CD5" s="68" t="s">
        <v>86</v>
      </c>
      <c r="CE5" s="68" t="s">
        <v>87</v>
      </c>
      <c r="CF5" s="68" t="s">
        <v>88</v>
      </c>
      <c r="CG5" s="68" t="s">
        <v>89</v>
      </c>
      <c r="CH5" s="68" t="s">
        <v>90</v>
      </c>
      <c r="CI5" s="68" t="s">
        <v>91</v>
      </c>
      <c r="CJ5" s="68" t="s">
        <v>92</v>
      </c>
      <c r="CK5" s="68" t="s">
        <v>93</v>
      </c>
      <c r="CL5" s="68" t="s">
        <v>94</v>
      </c>
      <c r="CM5" s="68" t="s">
        <v>37</v>
      </c>
      <c r="CN5" s="68" t="s">
        <v>85</v>
      </c>
      <c r="CO5" s="68" t="s">
        <v>86</v>
      </c>
      <c r="CP5" s="68" t="s">
        <v>87</v>
      </c>
      <c r="CQ5" s="68" t="s">
        <v>88</v>
      </c>
      <c r="CR5" s="68" t="s">
        <v>89</v>
      </c>
      <c r="CS5" s="68" t="s">
        <v>90</v>
      </c>
      <c r="CT5" s="68" t="s">
        <v>91</v>
      </c>
      <c r="CU5" s="68" t="s">
        <v>92</v>
      </c>
      <c r="CV5" s="68" t="s">
        <v>93</v>
      </c>
      <c r="CW5" s="68" t="s">
        <v>94</v>
      </c>
      <c r="CX5" s="68" t="s">
        <v>37</v>
      </c>
      <c r="CY5" s="68" t="s">
        <v>85</v>
      </c>
      <c r="CZ5" s="68" t="s">
        <v>86</v>
      </c>
      <c r="DA5" s="68" t="s">
        <v>87</v>
      </c>
      <c r="DB5" s="68" t="s">
        <v>88</v>
      </c>
      <c r="DC5" s="68" t="s">
        <v>89</v>
      </c>
      <c r="DD5" s="68" t="s">
        <v>90</v>
      </c>
      <c r="DE5" s="68" t="s">
        <v>91</v>
      </c>
      <c r="DF5" s="68" t="s">
        <v>92</v>
      </c>
      <c r="DG5" s="68" t="s">
        <v>93</v>
      </c>
      <c r="DH5" s="68" t="s">
        <v>94</v>
      </c>
      <c r="DI5" s="68" t="s">
        <v>37</v>
      </c>
      <c r="DJ5" s="68" t="s">
        <v>85</v>
      </c>
      <c r="DK5" s="68" t="s">
        <v>86</v>
      </c>
      <c r="DL5" s="68" t="s">
        <v>87</v>
      </c>
      <c r="DM5" s="68" t="s">
        <v>88</v>
      </c>
      <c r="DN5" s="68" t="s">
        <v>89</v>
      </c>
      <c r="DO5" s="68" t="s">
        <v>90</v>
      </c>
      <c r="DP5" s="68" t="s">
        <v>91</v>
      </c>
      <c r="DQ5" s="68" t="s">
        <v>92</v>
      </c>
      <c r="DR5" s="68" t="s">
        <v>93</v>
      </c>
      <c r="DS5" s="68" t="s">
        <v>94</v>
      </c>
      <c r="DT5" s="68" t="s">
        <v>37</v>
      </c>
      <c r="DU5" s="68" t="s">
        <v>85</v>
      </c>
      <c r="DV5" s="68" t="s">
        <v>86</v>
      </c>
      <c r="DW5" s="68" t="s">
        <v>87</v>
      </c>
      <c r="DX5" s="68" t="s">
        <v>88</v>
      </c>
      <c r="DY5" s="68" t="s">
        <v>89</v>
      </c>
      <c r="DZ5" s="68" t="s">
        <v>90</v>
      </c>
      <c r="EA5" s="68" t="s">
        <v>91</v>
      </c>
      <c r="EB5" s="68" t="s">
        <v>92</v>
      </c>
      <c r="EC5" s="68" t="s">
        <v>93</v>
      </c>
      <c r="ED5" s="68" t="s">
        <v>94</v>
      </c>
      <c r="EE5" s="68" t="s">
        <v>37</v>
      </c>
      <c r="EF5" s="68" t="s">
        <v>85</v>
      </c>
      <c r="EG5" s="68" t="s">
        <v>86</v>
      </c>
      <c r="EH5" s="68" t="s">
        <v>87</v>
      </c>
      <c r="EI5" s="68" t="s">
        <v>88</v>
      </c>
      <c r="EJ5" s="68" t="s">
        <v>89</v>
      </c>
      <c r="EK5" s="68" t="s">
        <v>90</v>
      </c>
      <c r="EL5" s="68" t="s">
        <v>91</v>
      </c>
      <c r="EM5" s="68" t="s">
        <v>92</v>
      </c>
      <c r="EN5" s="68" t="s">
        <v>93</v>
      </c>
      <c r="EO5" s="68" t="s">
        <v>94</v>
      </c>
    </row>
    <row r="6" spans="1:148" s="56" customFormat="1">
      <c r="A6" s="57" t="s">
        <v>95</v>
      </c>
      <c r="B6" s="62">
        <f t="shared" ref="B6:X6" si="1">B7</f>
        <v>2021</v>
      </c>
      <c r="C6" s="62">
        <f t="shared" si="1"/>
        <v>112291</v>
      </c>
      <c r="D6" s="62">
        <f t="shared" si="1"/>
        <v>46</v>
      </c>
      <c r="E6" s="62">
        <f t="shared" si="1"/>
        <v>17</v>
      </c>
      <c r="F6" s="62">
        <f t="shared" si="1"/>
        <v>1</v>
      </c>
      <c r="G6" s="62">
        <f t="shared" si="1"/>
        <v>0</v>
      </c>
      <c r="H6" s="62" t="str">
        <f t="shared" si="1"/>
        <v>埼玉県　和光市</v>
      </c>
      <c r="I6" s="62" t="str">
        <f t="shared" si="1"/>
        <v>法適用</v>
      </c>
      <c r="J6" s="62" t="str">
        <f t="shared" si="1"/>
        <v>下水道事業</v>
      </c>
      <c r="K6" s="62" t="str">
        <f t="shared" si="1"/>
        <v>公共下水道</v>
      </c>
      <c r="L6" s="62" t="str">
        <f t="shared" si="1"/>
        <v>Ba</v>
      </c>
      <c r="M6" s="62" t="str">
        <f t="shared" si="1"/>
        <v>非設置</v>
      </c>
      <c r="N6" s="71" t="str">
        <f t="shared" si="1"/>
        <v>-</v>
      </c>
      <c r="O6" s="71">
        <f t="shared" si="1"/>
        <v>80.790000000000006</v>
      </c>
      <c r="P6" s="71">
        <f t="shared" si="1"/>
        <v>97.24</v>
      </c>
      <c r="Q6" s="71">
        <f t="shared" si="1"/>
        <v>101.4</v>
      </c>
      <c r="R6" s="71">
        <f t="shared" si="1"/>
        <v>1262</v>
      </c>
      <c r="S6" s="71">
        <f t="shared" si="1"/>
        <v>83746</v>
      </c>
      <c r="T6" s="71">
        <f t="shared" si="1"/>
        <v>11.04</v>
      </c>
      <c r="U6" s="71">
        <f t="shared" si="1"/>
        <v>7585.69</v>
      </c>
      <c r="V6" s="71">
        <f t="shared" si="1"/>
        <v>80901</v>
      </c>
      <c r="W6" s="71">
        <f t="shared" si="1"/>
        <v>7.7</v>
      </c>
      <c r="X6" s="71">
        <f t="shared" si="1"/>
        <v>10506.62</v>
      </c>
      <c r="Y6" s="79">
        <f t="shared" ref="Y6:AH6" si="2">IF(Y7="",NA(),Y7)</f>
        <v>111.07</v>
      </c>
      <c r="Z6" s="79">
        <f t="shared" si="2"/>
        <v>117.18</v>
      </c>
      <c r="AA6" s="79">
        <f t="shared" si="2"/>
        <v>114.22</v>
      </c>
      <c r="AB6" s="79">
        <f t="shared" si="2"/>
        <v>116.23</v>
      </c>
      <c r="AC6" s="79">
        <f t="shared" si="2"/>
        <v>112.18</v>
      </c>
      <c r="AD6" s="79">
        <f t="shared" si="2"/>
        <v>106.56</v>
      </c>
      <c r="AE6" s="79">
        <f t="shared" si="2"/>
        <v>109</v>
      </c>
      <c r="AF6" s="79">
        <f t="shared" si="2"/>
        <v>104.85</v>
      </c>
      <c r="AG6" s="79">
        <f t="shared" si="2"/>
        <v>107.21</v>
      </c>
      <c r="AH6" s="79">
        <f t="shared" si="2"/>
        <v>108.18</v>
      </c>
      <c r="AI6" s="71" t="str">
        <f>IF(AI7="","",IF(AI7="-","【-】","【"&amp;SUBSTITUTE(TEXT(AI7,"#,##0.00"),"-","△")&amp;"】"))</f>
        <v>【107.02】</v>
      </c>
      <c r="AJ6" s="71">
        <f t="shared" ref="AJ6:AS6" si="3">IF(AJ7="",NA(),AJ7)</f>
        <v>0</v>
      </c>
      <c r="AK6" s="71">
        <f t="shared" si="3"/>
        <v>0</v>
      </c>
      <c r="AL6" s="71">
        <f t="shared" si="3"/>
        <v>0</v>
      </c>
      <c r="AM6" s="71">
        <f t="shared" si="3"/>
        <v>0</v>
      </c>
      <c r="AN6" s="79">
        <f t="shared" si="3"/>
        <v>1.94</v>
      </c>
      <c r="AO6" s="79">
        <f t="shared" si="3"/>
        <v>8.31</v>
      </c>
      <c r="AP6" s="71">
        <f t="shared" si="3"/>
        <v>0</v>
      </c>
      <c r="AQ6" s="71">
        <f t="shared" si="3"/>
        <v>0</v>
      </c>
      <c r="AR6" s="79">
        <f t="shared" si="3"/>
        <v>1.31</v>
      </c>
      <c r="AS6" s="79">
        <f t="shared" si="3"/>
        <v>3.66</v>
      </c>
      <c r="AT6" s="71" t="str">
        <f>IF(AT7="","",IF(AT7="-","【-】","【"&amp;SUBSTITUTE(TEXT(AT7,"#,##0.00"),"-","△")&amp;"】"))</f>
        <v>【3.09】</v>
      </c>
      <c r="AU6" s="79">
        <f t="shared" ref="AU6:BD6" si="4">IF(AU7="",NA(),AU7)</f>
        <v>68.88</v>
      </c>
      <c r="AV6" s="79">
        <f t="shared" si="4"/>
        <v>72.8</v>
      </c>
      <c r="AW6" s="79">
        <f t="shared" si="4"/>
        <v>78.75</v>
      </c>
      <c r="AX6" s="79">
        <f t="shared" si="4"/>
        <v>99.91</v>
      </c>
      <c r="AY6" s="79">
        <f t="shared" si="4"/>
        <v>113.91</v>
      </c>
      <c r="AZ6" s="79">
        <f t="shared" si="4"/>
        <v>86.93</v>
      </c>
      <c r="BA6" s="79">
        <f t="shared" si="4"/>
        <v>70.66</v>
      </c>
      <c r="BB6" s="79">
        <f t="shared" si="4"/>
        <v>53.32</v>
      </c>
      <c r="BC6" s="79">
        <f t="shared" si="4"/>
        <v>78.55</v>
      </c>
      <c r="BD6" s="79">
        <f t="shared" si="4"/>
        <v>105.97</v>
      </c>
      <c r="BE6" s="71" t="str">
        <f>IF(BE7="","",IF(BE7="-","【-】","【"&amp;SUBSTITUTE(TEXT(BE7,"#,##0.00"),"-","△")&amp;"】"))</f>
        <v>【71.39】</v>
      </c>
      <c r="BF6" s="79">
        <f t="shared" ref="BF6:BO6" si="5">IF(BF7="",NA(),BF7)</f>
        <v>526.20000000000005</v>
      </c>
      <c r="BG6" s="79">
        <f t="shared" si="5"/>
        <v>491.98</v>
      </c>
      <c r="BH6" s="79">
        <f t="shared" si="5"/>
        <v>443.71</v>
      </c>
      <c r="BI6" s="79">
        <f t="shared" si="5"/>
        <v>473.09</v>
      </c>
      <c r="BJ6" s="79">
        <f t="shared" si="5"/>
        <v>430.66</v>
      </c>
      <c r="BK6" s="79">
        <f t="shared" si="5"/>
        <v>674.86</v>
      </c>
      <c r="BL6" s="79">
        <f t="shared" si="5"/>
        <v>670.71</v>
      </c>
      <c r="BM6" s="79">
        <f t="shared" si="5"/>
        <v>719.63</v>
      </c>
      <c r="BN6" s="79">
        <f t="shared" si="5"/>
        <v>479.51</v>
      </c>
      <c r="BO6" s="79">
        <f t="shared" si="5"/>
        <v>498.02</v>
      </c>
      <c r="BP6" s="71" t="str">
        <f>IF(BP7="","",IF(BP7="-","【-】","【"&amp;SUBSTITUTE(TEXT(BP7,"#,##0.00"),"-","△")&amp;"】"))</f>
        <v>【669.11】</v>
      </c>
      <c r="BQ6" s="79">
        <f t="shared" ref="BQ6:BZ6" si="6">IF(BQ7="",NA(),BQ7)</f>
        <v>84.98</v>
      </c>
      <c r="BR6" s="79">
        <f t="shared" si="6"/>
        <v>88.77</v>
      </c>
      <c r="BS6" s="79">
        <f t="shared" si="6"/>
        <v>97.2</v>
      </c>
      <c r="BT6" s="79">
        <f t="shared" si="6"/>
        <v>100.65</v>
      </c>
      <c r="BU6" s="79">
        <f t="shared" si="6"/>
        <v>97.43</v>
      </c>
      <c r="BV6" s="79">
        <f t="shared" si="6"/>
        <v>97.78</v>
      </c>
      <c r="BW6" s="79">
        <f t="shared" si="6"/>
        <v>96.07</v>
      </c>
      <c r="BX6" s="79">
        <f t="shared" si="6"/>
        <v>97.9</v>
      </c>
      <c r="BY6" s="79">
        <f t="shared" si="6"/>
        <v>97.75</v>
      </c>
      <c r="BZ6" s="79">
        <f t="shared" si="6"/>
        <v>98.23</v>
      </c>
      <c r="CA6" s="71" t="str">
        <f>IF(CA7="","",IF(CA7="-","【-】","【"&amp;SUBSTITUTE(TEXT(CA7,"#,##0.00"),"-","△")&amp;"】"))</f>
        <v>【99.73】</v>
      </c>
      <c r="CB6" s="79">
        <f t="shared" ref="CB6:CK6" si="7">IF(CB7="",NA(),CB7)</f>
        <v>82.64</v>
      </c>
      <c r="CC6" s="79">
        <f t="shared" si="7"/>
        <v>79.28</v>
      </c>
      <c r="CD6" s="79">
        <f t="shared" si="7"/>
        <v>72.58</v>
      </c>
      <c r="CE6" s="79">
        <f t="shared" si="7"/>
        <v>68.27</v>
      </c>
      <c r="CF6" s="79">
        <f t="shared" si="7"/>
        <v>70.989999999999995</v>
      </c>
      <c r="CG6" s="79">
        <f t="shared" si="7"/>
        <v>114.82</v>
      </c>
      <c r="CH6" s="79">
        <f t="shared" si="7"/>
        <v>122.01</v>
      </c>
      <c r="CI6" s="79">
        <f t="shared" si="7"/>
        <v>112.77</v>
      </c>
      <c r="CJ6" s="79">
        <f t="shared" si="7"/>
        <v>105.3</v>
      </c>
      <c r="CK6" s="79">
        <f t="shared" si="7"/>
        <v>100.56</v>
      </c>
      <c r="CL6" s="71" t="str">
        <f>IF(CL7="","",IF(CL7="-","【-】","【"&amp;SUBSTITUTE(TEXT(CL7,"#,##0.00"),"-","△")&amp;"】"))</f>
        <v>【134.98】</v>
      </c>
      <c r="CM6" s="79" t="str">
        <f t="shared" ref="CM6:CV6" si="8">IF(CM7="",NA(),CM7)</f>
        <v>-</v>
      </c>
      <c r="CN6" s="79" t="str">
        <f t="shared" si="8"/>
        <v>-</v>
      </c>
      <c r="CO6" s="79" t="str">
        <f t="shared" si="8"/>
        <v>-</v>
      </c>
      <c r="CP6" s="79" t="str">
        <f t="shared" si="8"/>
        <v>-</v>
      </c>
      <c r="CQ6" s="79" t="str">
        <f t="shared" si="8"/>
        <v>-</v>
      </c>
      <c r="CR6" s="79" t="str">
        <f t="shared" si="8"/>
        <v>-</v>
      </c>
      <c r="CS6" s="79" t="str">
        <f t="shared" si="8"/>
        <v>-</v>
      </c>
      <c r="CT6" s="79" t="str">
        <f t="shared" si="8"/>
        <v>-</v>
      </c>
      <c r="CU6" s="79" t="str">
        <f t="shared" si="8"/>
        <v>-</v>
      </c>
      <c r="CV6" s="79" t="str">
        <f t="shared" si="8"/>
        <v>-</v>
      </c>
      <c r="CW6" s="71" t="str">
        <f>IF(CW7="","",IF(CW7="-","【-】","【"&amp;SUBSTITUTE(TEXT(CW7,"#,##0.00"),"-","△")&amp;"】"))</f>
        <v>【59.99】</v>
      </c>
      <c r="CX6" s="79">
        <f t="shared" ref="CX6:DG6" si="9">IF(CX7="",NA(),CX7)</f>
        <v>98.83</v>
      </c>
      <c r="CY6" s="79">
        <f t="shared" si="9"/>
        <v>98.86</v>
      </c>
      <c r="CZ6" s="79">
        <f t="shared" si="9"/>
        <v>98.92</v>
      </c>
      <c r="DA6" s="79">
        <f t="shared" si="9"/>
        <v>99.01</v>
      </c>
      <c r="DB6" s="79">
        <f t="shared" si="9"/>
        <v>99</v>
      </c>
      <c r="DC6" s="79">
        <f t="shared" si="9"/>
        <v>97.08</v>
      </c>
      <c r="DD6" s="79">
        <f t="shared" si="9"/>
        <v>96.71</v>
      </c>
      <c r="DE6" s="79">
        <f t="shared" si="9"/>
        <v>96.8</v>
      </c>
      <c r="DF6" s="79">
        <f t="shared" si="9"/>
        <v>97.53</v>
      </c>
      <c r="DG6" s="79">
        <f t="shared" si="9"/>
        <v>98.14</v>
      </c>
      <c r="DH6" s="71" t="str">
        <f>IF(DH7="","",IF(DH7="-","【-】","【"&amp;SUBSTITUTE(TEXT(DH7,"#,##0.00"),"-","△")&amp;"】"))</f>
        <v>【95.72】</v>
      </c>
      <c r="DI6" s="79">
        <f t="shared" ref="DI6:DR6" si="10">IF(DI7="",NA(),DI7)</f>
        <v>12.53</v>
      </c>
      <c r="DJ6" s="79">
        <f t="shared" si="10"/>
        <v>14.58</v>
      </c>
      <c r="DK6" s="79">
        <f t="shared" si="10"/>
        <v>17.5</v>
      </c>
      <c r="DL6" s="79">
        <f t="shared" si="10"/>
        <v>19.43</v>
      </c>
      <c r="DM6" s="79">
        <f t="shared" si="10"/>
        <v>22.18</v>
      </c>
      <c r="DN6" s="79">
        <f t="shared" si="10"/>
        <v>22.24</v>
      </c>
      <c r="DO6" s="79">
        <f t="shared" si="10"/>
        <v>15.87</v>
      </c>
      <c r="DP6" s="79">
        <f t="shared" si="10"/>
        <v>14.72</v>
      </c>
      <c r="DQ6" s="79">
        <f t="shared" si="10"/>
        <v>11.11</v>
      </c>
      <c r="DR6" s="79">
        <f t="shared" si="10"/>
        <v>23.49</v>
      </c>
      <c r="DS6" s="71" t="str">
        <f>IF(DS7="","",IF(DS7="-","【-】","【"&amp;SUBSTITUTE(TEXT(DS7,"#,##0.00"),"-","△")&amp;"】"))</f>
        <v>【38.17】</v>
      </c>
      <c r="DT6" s="71">
        <f t="shared" ref="DT6:EC6" si="11">IF(DT7="",NA(),DT7)</f>
        <v>0</v>
      </c>
      <c r="DU6" s="71">
        <f t="shared" si="11"/>
        <v>0</v>
      </c>
      <c r="DV6" s="71">
        <f t="shared" si="11"/>
        <v>0</v>
      </c>
      <c r="DW6" s="71">
        <f t="shared" si="11"/>
        <v>0</v>
      </c>
      <c r="DX6" s="71">
        <f t="shared" si="11"/>
        <v>0</v>
      </c>
      <c r="DY6" s="79">
        <f t="shared" si="11"/>
        <v>0.28999999999999998</v>
      </c>
      <c r="DZ6" s="79">
        <f t="shared" si="11"/>
        <v>0.53</v>
      </c>
      <c r="EA6" s="79">
        <f t="shared" si="11"/>
        <v>1.01</v>
      </c>
      <c r="EB6" s="79">
        <f t="shared" si="11"/>
        <v>1.6</v>
      </c>
      <c r="EC6" s="79">
        <f t="shared" si="11"/>
        <v>8.67</v>
      </c>
      <c r="ED6" s="71" t="str">
        <f>IF(ED7="","",IF(ED7="-","【-】","【"&amp;SUBSTITUTE(TEXT(ED7,"#,##0.00"),"-","△")&amp;"】"))</f>
        <v>【6.54】</v>
      </c>
      <c r="EE6" s="79">
        <f t="shared" ref="EE6:EN6" si="12">IF(EE7="",NA(),EE7)</f>
        <v>4.e-002</v>
      </c>
      <c r="EF6" s="71">
        <f t="shared" si="12"/>
        <v>0</v>
      </c>
      <c r="EG6" s="71">
        <f t="shared" si="12"/>
        <v>0</v>
      </c>
      <c r="EH6" s="71">
        <f t="shared" si="12"/>
        <v>0</v>
      </c>
      <c r="EI6" s="71">
        <f t="shared" si="12"/>
        <v>0</v>
      </c>
      <c r="EJ6" s="79">
        <f t="shared" si="12"/>
        <v>0.15</v>
      </c>
      <c r="EK6" s="79">
        <f t="shared" si="12"/>
        <v>2.e-002</v>
      </c>
      <c r="EL6" s="79">
        <f t="shared" si="12"/>
        <v>6.e-002</v>
      </c>
      <c r="EM6" s="79">
        <f t="shared" si="12"/>
        <v>2.e-002</v>
      </c>
      <c r="EN6" s="79">
        <f t="shared" si="12"/>
        <v>0.11</v>
      </c>
      <c r="EO6" s="71" t="str">
        <f>IF(EO7="","",IF(EO7="-","【-】","【"&amp;SUBSTITUTE(TEXT(EO7,"#,##0.00"),"-","△")&amp;"】"))</f>
        <v>【0.24】</v>
      </c>
    </row>
    <row r="7" spans="1:148" s="56" customFormat="1">
      <c r="A7" s="57"/>
      <c r="B7" s="63">
        <v>2021</v>
      </c>
      <c r="C7" s="63">
        <v>112291</v>
      </c>
      <c r="D7" s="63">
        <v>46</v>
      </c>
      <c r="E7" s="63">
        <v>17</v>
      </c>
      <c r="F7" s="63">
        <v>1</v>
      </c>
      <c r="G7" s="63">
        <v>0</v>
      </c>
      <c r="H7" s="63" t="s">
        <v>96</v>
      </c>
      <c r="I7" s="63" t="s">
        <v>97</v>
      </c>
      <c r="J7" s="63" t="s">
        <v>98</v>
      </c>
      <c r="K7" s="63" t="s">
        <v>99</v>
      </c>
      <c r="L7" s="63" t="s">
        <v>100</v>
      </c>
      <c r="M7" s="63" t="s">
        <v>101</v>
      </c>
      <c r="N7" s="72" t="s">
        <v>103</v>
      </c>
      <c r="O7" s="72">
        <v>80.790000000000006</v>
      </c>
      <c r="P7" s="72">
        <v>97.24</v>
      </c>
      <c r="Q7" s="72">
        <v>101.4</v>
      </c>
      <c r="R7" s="72">
        <v>1262</v>
      </c>
      <c r="S7" s="72">
        <v>83746</v>
      </c>
      <c r="T7" s="72">
        <v>11.04</v>
      </c>
      <c r="U7" s="72">
        <v>7585.69</v>
      </c>
      <c r="V7" s="72">
        <v>80901</v>
      </c>
      <c r="W7" s="72">
        <v>7.7</v>
      </c>
      <c r="X7" s="72">
        <v>10506.62</v>
      </c>
      <c r="Y7" s="72">
        <v>111.07</v>
      </c>
      <c r="Z7" s="72">
        <v>117.18</v>
      </c>
      <c r="AA7" s="72">
        <v>114.22</v>
      </c>
      <c r="AB7" s="72">
        <v>116.23</v>
      </c>
      <c r="AC7" s="72">
        <v>112.18</v>
      </c>
      <c r="AD7" s="72">
        <v>106.56</v>
      </c>
      <c r="AE7" s="72">
        <v>109</v>
      </c>
      <c r="AF7" s="72">
        <v>104.85</v>
      </c>
      <c r="AG7" s="72">
        <v>107.21</v>
      </c>
      <c r="AH7" s="72">
        <v>108.18</v>
      </c>
      <c r="AI7" s="72">
        <v>107.02</v>
      </c>
      <c r="AJ7" s="72">
        <v>0</v>
      </c>
      <c r="AK7" s="72">
        <v>0</v>
      </c>
      <c r="AL7" s="72">
        <v>0</v>
      </c>
      <c r="AM7" s="72">
        <v>0</v>
      </c>
      <c r="AN7" s="72">
        <v>1.94</v>
      </c>
      <c r="AO7" s="72">
        <v>8.31</v>
      </c>
      <c r="AP7" s="72">
        <v>0</v>
      </c>
      <c r="AQ7" s="72">
        <v>0</v>
      </c>
      <c r="AR7" s="72">
        <v>1.31</v>
      </c>
      <c r="AS7" s="72">
        <v>3.66</v>
      </c>
      <c r="AT7" s="72">
        <v>3.09</v>
      </c>
      <c r="AU7" s="72">
        <v>68.88</v>
      </c>
      <c r="AV7" s="72">
        <v>72.8</v>
      </c>
      <c r="AW7" s="72">
        <v>78.75</v>
      </c>
      <c r="AX7" s="72">
        <v>99.91</v>
      </c>
      <c r="AY7" s="72">
        <v>113.91</v>
      </c>
      <c r="AZ7" s="72">
        <v>86.93</v>
      </c>
      <c r="BA7" s="72">
        <v>70.66</v>
      </c>
      <c r="BB7" s="72">
        <v>53.32</v>
      </c>
      <c r="BC7" s="72">
        <v>78.55</v>
      </c>
      <c r="BD7" s="72">
        <v>105.97</v>
      </c>
      <c r="BE7" s="72">
        <v>71.39</v>
      </c>
      <c r="BF7" s="72">
        <v>526.20000000000005</v>
      </c>
      <c r="BG7" s="72">
        <v>491.98</v>
      </c>
      <c r="BH7" s="72">
        <v>443.71</v>
      </c>
      <c r="BI7" s="72">
        <v>473.09</v>
      </c>
      <c r="BJ7" s="72">
        <v>430.66</v>
      </c>
      <c r="BK7" s="72">
        <v>674.86</v>
      </c>
      <c r="BL7" s="72">
        <v>670.71</v>
      </c>
      <c r="BM7" s="72">
        <v>719.63</v>
      </c>
      <c r="BN7" s="72">
        <v>479.51</v>
      </c>
      <c r="BO7" s="72">
        <v>498.02</v>
      </c>
      <c r="BP7" s="72">
        <v>669.11</v>
      </c>
      <c r="BQ7" s="72">
        <v>84.98</v>
      </c>
      <c r="BR7" s="72">
        <v>88.77</v>
      </c>
      <c r="BS7" s="72">
        <v>97.2</v>
      </c>
      <c r="BT7" s="72">
        <v>100.65</v>
      </c>
      <c r="BU7" s="72">
        <v>97.43</v>
      </c>
      <c r="BV7" s="72">
        <v>97.78</v>
      </c>
      <c r="BW7" s="72">
        <v>96.07</v>
      </c>
      <c r="BX7" s="72">
        <v>97.9</v>
      </c>
      <c r="BY7" s="72">
        <v>97.75</v>
      </c>
      <c r="BZ7" s="72">
        <v>98.23</v>
      </c>
      <c r="CA7" s="72">
        <v>99.73</v>
      </c>
      <c r="CB7" s="72">
        <v>82.64</v>
      </c>
      <c r="CC7" s="72">
        <v>79.28</v>
      </c>
      <c r="CD7" s="72">
        <v>72.58</v>
      </c>
      <c r="CE7" s="72">
        <v>68.27</v>
      </c>
      <c r="CF7" s="72">
        <v>70.989999999999995</v>
      </c>
      <c r="CG7" s="72">
        <v>114.82</v>
      </c>
      <c r="CH7" s="72">
        <v>122.01</v>
      </c>
      <c r="CI7" s="72">
        <v>112.77</v>
      </c>
      <c r="CJ7" s="72">
        <v>105.3</v>
      </c>
      <c r="CK7" s="72">
        <v>100.56</v>
      </c>
      <c r="CL7" s="72">
        <v>134.97999999999999</v>
      </c>
      <c r="CM7" s="72" t="s">
        <v>103</v>
      </c>
      <c r="CN7" s="72" t="s">
        <v>103</v>
      </c>
      <c r="CO7" s="72" t="s">
        <v>103</v>
      </c>
      <c r="CP7" s="72" t="s">
        <v>103</v>
      </c>
      <c r="CQ7" s="72" t="s">
        <v>103</v>
      </c>
      <c r="CR7" s="72" t="s">
        <v>103</v>
      </c>
      <c r="CS7" s="72" t="s">
        <v>103</v>
      </c>
      <c r="CT7" s="72" t="s">
        <v>103</v>
      </c>
      <c r="CU7" s="72" t="s">
        <v>103</v>
      </c>
      <c r="CV7" s="72" t="s">
        <v>103</v>
      </c>
      <c r="CW7" s="72">
        <v>59.99</v>
      </c>
      <c r="CX7" s="72">
        <v>98.83</v>
      </c>
      <c r="CY7" s="72">
        <v>98.86</v>
      </c>
      <c r="CZ7" s="72">
        <v>98.92</v>
      </c>
      <c r="DA7" s="72">
        <v>99.01</v>
      </c>
      <c r="DB7" s="72">
        <v>99</v>
      </c>
      <c r="DC7" s="72">
        <v>97.08</v>
      </c>
      <c r="DD7" s="72">
        <v>96.71</v>
      </c>
      <c r="DE7" s="72">
        <v>96.8</v>
      </c>
      <c r="DF7" s="72">
        <v>97.53</v>
      </c>
      <c r="DG7" s="72">
        <v>98.14</v>
      </c>
      <c r="DH7" s="72">
        <v>95.72</v>
      </c>
      <c r="DI7" s="72">
        <v>12.53</v>
      </c>
      <c r="DJ7" s="72">
        <v>14.58</v>
      </c>
      <c r="DK7" s="72">
        <v>17.5</v>
      </c>
      <c r="DL7" s="72">
        <v>19.43</v>
      </c>
      <c r="DM7" s="72">
        <v>22.18</v>
      </c>
      <c r="DN7" s="72">
        <v>22.24</v>
      </c>
      <c r="DO7" s="72">
        <v>15.87</v>
      </c>
      <c r="DP7" s="72">
        <v>14.72</v>
      </c>
      <c r="DQ7" s="72">
        <v>11.11</v>
      </c>
      <c r="DR7" s="72">
        <v>23.49</v>
      </c>
      <c r="DS7" s="72">
        <v>38.17</v>
      </c>
      <c r="DT7" s="72">
        <v>0</v>
      </c>
      <c r="DU7" s="72">
        <v>0</v>
      </c>
      <c r="DV7" s="72">
        <v>0</v>
      </c>
      <c r="DW7" s="72">
        <v>0</v>
      </c>
      <c r="DX7" s="72">
        <v>0</v>
      </c>
      <c r="DY7" s="72">
        <v>0.28999999999999998</v>
      </c>
      <c r="DZ7" s="72">
        <v>0.53</v>
      </c>
      <c r="EA7" s="72">
        <v>1.01</v>
      </c>
      <c r="EB7" s="72">
        <v>1.6</v>
      </c>
      <c r="EC7" s="72">
        <v>8.67</v>
      </c>
      <c r="ED7" s="72">
        <v>6.54</v>
      </c>
      <c r="EE7" s="72">
        <v>4.e-002</v>
      </c>
      <c r="EF7" s="72">
        <v>0</v>
      </c>
      <c r="EG7" s="72">
        <v>0</v>
      </c>
      <c r="EH7" s="72">
        <v>0</v>
      </c>
      <c r="EI7" s="72">
        <v>0</v>
      </c>
      <c r="EJ7" s="72">
        <v>0.15</v>
      </c>
      <c r="EK7" s="72">
        <v>2.e-002</v>
      </c>
      <c r="EL7" s="72">
        <v>6.e-002</v>
      </c>
      <c r="EM7" s="72">
        <v>2.e-002</v>
      </c>
      <c r="EN7" s="72">
        <v>0.11</v>
      </c>
      <c r="EO7" s="72">
        <v>0.24</v>
      </c>
    </row>
    <row r="8" spans="1:148">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row>
    <row r="9" spans="1:148">
      <c r="A9" s="58"/>
      <c r="B9" s="58" t="s">
        <v>104</v>
      </c>
      <c r="C9" s="58" t="s">
        <v>105</v>
      </c>
      <c r="D9" s="58" t="s">
        <v>106</v>
      </c>
      <c r="E9" s="58" t="s">
        <v>107</v>
      </c>
      <c r="F9" s="58" t="s">
        <v>108</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8">
      <c r="A10" s="58" t="s">
        <v>61</v>
      </c>
      <c r="B10" s="64">
        <f>DATEVALUE($B7+12-B11&amp;"/1/"&amp;B12)</f>
        <v>47119</v>
      </c>
      <c r="C10" s="64">
        <f>DATEVALUE($B7+12-C11&amp;"/1/"&amp;C12)</f>
        <v>47484</v>
      </c>
      <c r="D10" s="65">
        <f>DATEVALUE($B7+12-D11&amp;"/1/"&amp;D12)</f>
        <v>47849</v>
      </c>
      <c r="E10" s="65">
        <f>DATEVALUE($B7+12-E11&amp;"/1/"&amp;E12)</f>
        <v>48215</v>
      </c>
      <c r="F10" s="65">
        <f>DATEVALUE($B7+12-F11&amp;"/1/"&amp;F12)</f>
        <v>48582</v>
      </c>
    </row>
    <row r="11" spans="1:148">
      <c r="B11">
        <v>4</v>
      </c>
      <c r="C11">
        <v>3</v>
      </c>
      <c r="D11">
        <v>2</v>
      </c>
      <c r="E11">
        <v>1</v>
      </c>
      <c r="F11">
        <v>0</v>
      </c>
      <c r="G11" t="s">
        <v>102</v>
      </c>
    </row>
    <row r="12" spans="1:148">
      <c r="B12">
        <v>1</v>
      </c>
      <c r="C12">
        <v>1</v>
      </c>
      <c r="D12">
        <v>1</v>
      </c>
      <c r="E12">
        <v>2</v>
      </c>
      <c r="F12">
        <v>3</v>
      </c>
      <c r="G12" t="s">
        <v>109</v>
      </c>
    </row>
    <row r="13" spans="1:148">
      <c r="B13" t="s">
        <v>110</v>
      </c>
      <c r="C13" t="s">
        <v>110</v>
      </c>
      <c r="D13" t="s">
        <v>6</v>
      </c>
      <c r="E13" t="s">
        <v>6</v>
      </c>
      <c r="F13" t="s">
        <v>6</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今　夏美</cp:lastModifiedBy>
  <cp:lastPrinted>2023-01-31T06:23:35Z</cp:lastPrinted>
  <dcterms:created xsi:type="dcterms:W3CDTF">2023-01-12T23:28:24Z</dcterms:created>
  <dcterms:modified xsi:type="dcterms:W3CDTF">2023-02-28T00:12:27Z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2023-02-28T00:12:27Z</vt:filetime>
  </property>
</Properties>
</file>