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file01sv-24\05 健康部\保険年金課\●001国民健康保険税\ホームページ\試算シート\"/>
    </mc:Choice>
  </mc:AlternateContent>
  <xr:revisionPtr revIDLastSave="0" documentId="13_ncr:1_{27ED4BE4-CE29-4E2C-A598-87B177AE30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試算シート" sheetId="1" r:id="rId1"/>
  </sheets>
  <definedNames>
    <definedName name="_xlnm.Print_Area" localSheetId="0">試算シート!$A$1:$AV$93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1" i="1" l="1"/>
  <c r="N78" i="1"/>
  <c r="N68" i="1"/>
  <c r="N71" i="1" l="1"/>
  <c r="N61" i="1"/>
  <c r="N58" i="1"/>
  <c r="N51" i="1"/>
  <c r="N48" i="1"/>
  <c r="AA20" i="1" l="1"/>
  <c r="AF20" i="1" s="1"/>
  <c r="AA21" i="1"/>
  <c r="AA22" i="1"/>
  <c r="AA23" i="1"/>
  <c r="AA19" i="1"/>
  <c r="AA18" i="1"/>
  <c r="AF18" i="1" s="1"/>
  <c r="AF19" i="1" l="1"/>
  <c r="AK19" i="1" s="1"/>
  <c r="D81" i="1"/>
  <c r="W81" i="1" s="1"/>
  <c r="D61" i="1"/>
  <c r="AF23" i="1"/>
  <c r="AK23" i="1" s="1"/>
  <c r="AF21" i="1"/>
  <c r="AK21" i="1" s="1"/>
  <c r="AF22" i="1"/>
  <c r="AK22" i="1" s="1"/>
  <c r="D51" i="1"/>
  <c r="D71" i="1"/>
  <c r="W71" i="1" s="1"/>
  <c r="AK20" i="1"/>
  <c r="AK18" i="1"/>
  <c r="D58" i="1" l="1"/>
  <c r="W58" i="1" s="1"/>
  <c r="D68" i="1" a="1"/>
  <c r="D68" i="1" s="1"/>
  <c r="W68" i="1" s="1"/>
  <c r="D78" i="1" a="1"/>
  <c r="D78" i="1" s="1"/>
  <c r="W78" i="1" s="1"/>
  <c r="L83" i="1" s="1"/>
  <c r="S90" i="1" s="1"/>
  <c r="D48" i="1"/>
  <c r="W48" i="1" s="1"/>
  <c r="W51" i="1"/>
  <c r="W61" i="1"/>
  <c r="T53" i="1" l="1"/>
  <c r="D88" i="1" s="1"/>
  <c r="L63" i="1"/>
  <c r="S88" i="1" s="1"/>
  <c r="L73" i="1"/>
  <c r="D90" i="1" s="1"/>
  <c r="AJ9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<sst xmlns="http://schemas.openxmlformats.org/spreadsheetml/2006/main" count="181" uniqueCount="85">
  <si>
    <t>加入者</t>
    <rPh sb="0" eb="3">
      <t>カニュウシャ</t>
    </rPh>
    <phoneticPr fontId="2"/>
  </si>
  <si>
    <t>年齢</t>
    <rPh sb="0" eb="2">
      <t>ネンレイ</t>
    </rPh>
    <phoneticPr fontId="2"/>
  </si>
  <si>
    <t>前年の総所得金額等</t>
    <rPh sb="0" eb="2">
      <t>ゼンネン</t>
    </rPh>
    <phoneticPr fontId="2"/>
  </si>
  <si>
    <t>（１）医療給付費分</t>
    <rPh sb="3" eb="5">
      <t>イリョウ</t>
    </rPh>
    <rPh sb="5" eb="7">
      <t>キュウフ</t>
    </rPh>
    <rPh sb="7" eb="8">
      <t>ヒ</t>
    </rPh>
    <rPh sb="8" eb="9">
      <t>ブン</t>
    </rPh>
    <phoneticPr fontId="2"/>
  </si>
  <si>
    <t>①　所得割額</t>
    <rPh sb="2" eb="4">
      <t>ショトク</t>
    </rPh>
    <rPh sb="4" eb="5">
      <t>ワリ</t>
    </rPh>
    <rPh sb="5" eb="6">
      <t>ガク</t>
    </rPh>
    <phoneticPr fontId="2"/>
  </si>
  <si>
    <t>加入者全員の所得</t>
    <rPh sb="0" eb="3">
      <t>カニュウシャ</t>
    </rPh>
    <rPh sb="3" eb="5">
      <t>ゼンイン</t>
    </rPh>
    <rPh sb="6" eb="8">
      <t>ショトク</t>
    </rPh>
    <phoneticPr fontId="2"/>
  </si>
  <si>
    <t>円</t>
    <rPh sb="0" eb="1">
      <t>エン</t>
    </rPh>
    <phoneticPr fontId="2"/>
  </si>
  <si>
    <t>課税標準
所得額</t>
    <rPh sb="0" eb="2">
      <t>カゼイ</t>
    </rPh>
    <rPh sb="2" eb="4">
      <t>ヒョウジュン</t>
    </rPh>
    <rPh sb="5" eb="7">
      <t>ショトク</t>
    </rPh>
    <rPh sb="7" eb="8">
      <t>ガク</t>
    </rPh>
    <phoneticPr fontId="2"/>
  </si>
  <si>
    <t>×</t>
    <phoneticPr fontId="2"/>
  </si>
  <si>
    <t>税率</t>
    <rPh sb="0" eb="2">
      <t>ゼイリツ</t>
    </rPh>
    <phoneticPr fontId="2"/>
  </si>
  <si>
    <t>％</t>
    <phoneticPr fontId="2"/>
  </si>
  <si>
    <t>＝</t>
    <phoneticPr fontId="2"/>
  </si>
  <si>
    <t>所得割額</t>
    <rPh sb="0" eb="2">
      <t>ショトク</t>
    </rPh>
    <rPh sb="2" eb="3">
      <t>ワリ</t>
    </rPh>
    <rPh sb="3" eb="4">
      <t>ガク</t>
    </rPh>
    <phoneticPr fontId="2"/>
  </si>
  <si>
    <t>①</t>
    <phoneticPr fontId="2"/>
  </si>
  <si>
    <t>合　計</t>
    <rPh sb="0" eb="1">
      <t>ゴウ</t>
    </rPh>
    <rPh sb="2" eb="3">
      <t>ケイ</t>
    </rPh>
    <phoneticPr fontId="2"/>
  </si>
  <si>
    <t>②</t>
    <phoneticPr fontId="2"/>
  </si>
  <si>
    <t>①－②</t>
    <phoneticPr fontId="2"/>
  </si>
  <si>
    <t>加入者数</t>
    <rPh sb="0" eb="3">
      <t>カニュウシャ</t>
    </rPh>
    <rPh sb="3" eb="4">
      <t>スウ</t>
    </rPh>
    <phoneticPr fontId="2"/>
  </si>
  <si>
    <t>人</t>
    <rPh sb="0" eb="1">
      <t>ニン</t>
    </rPh>
    <phoneticPr fontId="2"/>
  </si>
  <si>
    <t>均等割額</t>
    <rPh sb="0" eb="2">
      <t>キントウ</t>
    </rPh>
    <rPh sb="2" eb="3">
      <t>ワリ</t>
    </rPh>
    <rPh sb="3" eb="4">
      <t>ガク</t>
    </rPh>
    <phoneticPr fontId="2"/>
  </si>
  <si>
    <t>①</t>
    <phoneticPr fontId="2"/>
  </si>
  <si>
    <t>…</t>
    <phoneticPr fontId="2"/>
  </si>
  <si>
    <t>②</t>
    <phoneticPr fontId="2"/>
  </si>
  <si>
    <t>＋</t>
    <phoneticPr fontId="2"/>
  </si>
  <si>
    <t>＝</t>
    <phoneticPr fontId="2"/>
  </si>
  <si>
    <t>（百円未満切捨て）</t>
    <rPh sb="1" eb="7">
      <t>ヒャクエンミマンキリス</t>
    </rPh>
    <phoneticPr fontId="2"/>
  </si>
  <si>
    <t>（２）後期高齢者支援金分</t>
    <rPh sb="3" eb="5">
      <t>コウキ</t>
    </rPh>
    <rPh sb="5" eb="8">
      <t>コウレイシャ</t>
    </rPh>
    <rPh sb="8" eb="10">
      <t>シエン</t>
    </rPh>
    <rPh sb="10" eb="11">
      <t>キン</t>
    </rPh>
    <rPh sb="11" eb="12">
      <t>ブン</t>
    </rPh>
    <phoneticPr fontId="2"/>
  </si>
  <si>
    <t>（３）介護納付金分</t>
    <rPh sb="3" eb="5">
      <t>カイゴ</t>
    </rPh>
    <rPh sb="5" eb="8">
      <t>ノウフキン</t>
    </rPh>
    <rPh sb="8" eb="9">
      <t>ブン</t>
    </rPh>
    <phoneticPr fontId="2"/>
  </si>
  <si>
    <t>×</t>
    <phoneticPr fontId="2"/>
  </si>
  <si>
    <t>％</t>
    <phoneticPr fontId="2"/>
  </si>
  <si>
    <t>国民健康保険税　総合計</t>
    <rPh sb="0" eb="2">
      <t>コクミン</t>
    </rPh>
    <rPh sb="2" eb="4">
      <t>ケンコウ</t>
    </rPh>
    <rPh sb="4" eb="6">
      <t>ホケン</t>
    </rPh>
    <rPh sb="6" eb="7">
      <t>ゼイ</t>
    </rPh>
    <rPh sb="8" eb="9">
      <t>ソウ</t>
    </rPh>
    <rPh sb="9" eb="11">
      <t>ゴウケイ</t>
    </rPh>
    <phoneticPr fontId="2"/>
  </si>
  <si>
    <t>３　計算結果</t>
    <rPh sb="2" eb="4">
      <t>ケイサン</t>
    </rPh>
    <rPh sb="4" eb="6">
      <t>ケッカ</t>
    </rPh>
    <phoneticPr fontId="2"/>
  </si>
  <si>
    <t>２　国民健康保険税の計算方法について</t>
    <rPh sb="2" eb="4">
      <t>コクミン</t>
    </rPh>
    <rPh sb="4" eb="6">
      <t>ケンコウ</t>
    </rPh>
    <rPh sb="6" eb="8">
      <t>ホケン</t>
    </rPh>
    <rPh sb="8" eb="9">
      <t>ゼイ</t>
    </rPh>
    <rPh sb="10" eb="12">
      <t>ケイサン</t>
    </rPh>
    <rPh sb="12" eb="14">
      <t>ホウホウ</t>
    </rPh>
    <phoneticPr fontId="2"/>
  </si>
  <si>
    <t>所得割額</t>
    <rPh sb="0" eb="2">
      <t>ショトク</t>
    </rPh>
    <rPh sb="2" eb="3">
      <t>ワリ</t>
    </rPh>
    <rPh sb="3" eb="4">
      <t>ガク</t>
    </rPh>
    <phoneticPr fontId="2"/>
  </si>
  <si>
    <t>均等割額</t>
    <rPh sb="0" eb="3">
      <t>キントウワリ</t>
    </rPh>
    <rPh sb="3" eb="4">
      <t>ガク</t>
    </rPh>
    <phoneticPr fontId="2"/>
  </si>
  <si>
    <t>課税限度額</t>
    <rPh sb="0" eb="2">
      <t>カゼイ</t>
    </rPh>
    <rPh sb="2" eb="4">
      <t>ゲンド</t>
    </rPh>
    <rPh sb="4" eb="5">
      <t>ガク</t>
    </rPh>
    <phoneticPr fontId="2"/>
  </si>
  <si>
    <t>％</t>
    <phoneticPr fontId="2"/>
  </si>
  <si>
    <t>円</t>
    <rPh sb="0" eb="1">
      <t>エン</t>
    </rPh>
    <phoneticPr fontId="2"/>
  </si>
  <si>
    <t>【国民健康保険税の税率】</t>
    <rPh sb="1" eb="3">
      <t>コクミン</t>
    </rPh>
    <rPh sb="3" eb="5">
      <t>ケンコウ</t>
    </rPh>
    <rPh sb="5" eb="7">
      <t>ホケン</t>
    </rPh>
    <rPh sb="7" eb="8">
      <t>ゼイ</t>
    </rPh>
    <rPh sb="9" eb="11">
      <t>ゼイリツ</t>
    </rPh>
    <phoneticPr fontId="2"/>
  </si>
  <si>
    <t>（１）医療給付費分　合計</t>
    <rPh sb="3" eb="9">
      <t>イリョウキュウフヒブン</t>
    </rPh>
    <rPh sb="10" eb="12">
      <t>ゴウケイ</t>
    </rPh>
    <phoneticPr fontId="2"/>
  </si>
  <si>
    <t>（２）後期高齢者支援金分　合計</t>
    <rPh sb="3" eb="5">
      <t>コウキ</t>
    </rPh>
    <rPh sb="5" eb="8">
      <t>コウレイシャ</t>
    </rPh>
    <rPh sb="8" eb="10">
      <t>シエン</t>
    </rPh>
    <rPh sb="10" eb="11">
      <t>キン</t>
    </rPh>
    <rPh sb="11" eb="12">
      <t>ブン</t>
    </rPh>
    <rPh sb="13" eb="15">
      <t>ゴウケイ</t>
    </rPh>
    <phoneticPr fontId="2"/>
  </si>
  <si>
    <t>公的年金
所得</t>
    <rPh sb="0" eb="2">
      <t>コウテキ</t>
    </rPh>
    <rPh sb="2" eb="4">
      <t>ネンキン</t>
    </rPh>
    <rPh sb="5" eb="7">
      <t>ショトク</t>
    </rPh>
    <phoneticPr fontId="2"/>
  </si>
  <si>
    <t>給与
所得</t>
    <rPh sb="0" eb="2">
      <t>キュウヨ</t>
    </rPh>
    <rPh sb="3" eb="5">
      <t>ショトク</t>
    </rPh>
    <phoneticPr fontId="2"/>
  </si>
  <si>
    <t>(単位：円)</t>
    <rPh sb="1" eb="3">
      <t>タンイ</t>
    </rPh>
    <rPh sb="4" eb="5">
      <t>エン</t>
    </rPh>
    <phoneticPr fontId="2"/>
  </si>
  <si>
    <t>Ａ　所得割額</t>
    <rPh sb="2" eb="4">
      <t>ショトク</t>
    </rPh>
    <rPh sb="4" eb="5">
      <t>ワリ</t>
    </rPh>
    <rPh sb="5" eb="6">
      <t>ガク</t>
    </rPh>
    <phoneticPr fontId="2"/>
  </si>
  <si>
    <t>Ｂ　均等割額</t>
    <rPh sb="2" eb="5">
      <t>キントウワリ</t>
    </rPh>
    <rPh sb="5" eb="6">
      <t>ガク</t>
    </rPh>
    <phoneticPr fontId="2"/>
  </si>
  <si>
    <t>Ｃ　後期高齢者支援金分　合計</t>
    <rPh sb="2" eb="4">
      <t>コウキ</t>
    </rPh>
    <rPh sb="4" eb="7">
      <t>コウレイシャ</t>
    </rPh>
    <rPh sb="7" eb="9">
      <t>シエン</t>
    </rPh>
    <rPh sb="9" eb="10">
      <t>キン</t>
    </rPh>
    <rPh sb="10" eb="11">
      <t>ブン</t>
    </rPh>
    <rPh sb="12" eb="14">
      <t>ゴウケイ</t>
    </rPh>
    <phoneticPr fontId="2"/>
  </si>
  <si>
    <t>Ａ</t>
    <phoneticPr fontId="2"/>
  </si>
  <si>
    <t>Ｂ</t>
    <phoneticPr fontId="2"/>
  </si>
  <si>
    <t>ア　所得割額</t>
    <rPh sb="2" eb="4">
      <t>ショトク</t>
    </rPh>
    <rPh sb="4" eb="5">
      <t>ワリ</t>
    </rPh>
    <rPh sb="5" eb="6">
      <t>ガク</t>
    </rPh>
    <phoneticPr fontId="2"/>
  </si>
  <si>
    <t>イ　均等割額</t>
    <rPh sb="2" eb="5">
      <t>キントウワリ</t>
    </rPh>
    <rPh sb="5" eb="6">
      <t>ガク</t>
    </rPh>
    <phoneticPr fontId="2"/>
  </si>
  <si>
    <t>ウ　介護納付金分　合計</t>
    <rPh sb="2" eb="4">
      <t>カイゴ</t>
    </rPh>
    <rPh sb="4" eb="7">
      <t>ノウフキン</t>
    </rPh>
    <rPh sb="7" eb="8">
      <t>ブン</t>
    </rPh>
    <rPh sb="9" eb="11">
      <t>ゴウケイ</t>
    </rPh>
    <phoneticPr fontId="2"/>
  </si>
  <si>
    <t>ア</t>
    <phoneticPr fontId="2"/>
  </si>
  <si>
    <t>イ</t>
    <phoneticPr fontId="2"/>
  </si>
  <si>
    <t>…イ</t>
    <phoneticPr fontId="2"/>
  </si>
  <si>
    <t>…Ｂ</t>
    <phoneticPr fontId="2"/>
  </si>
  <si>
    <t>Ａ</t>
    <phoneticPr fontId="2"/>
  </si>
  <si>
    <t>税率</t>
    <rPh sb="0" eb="2">
      <t>ゼイリツ</t>
    </rPh>
    <phoneticPr fontId="2"/>
  </si>
  <si>
    <t>医療給付費分</t>
    <phoneticPr fontId="2"/>
  </si>
  <si>
    <t>後期高齢者支援金分</t>
    <phoneticPr fontId="2"/>
  </si>
  <si>
    <t>介護納付金分</t>
    <phoneticPr fontId="2"/>
  </si>
  <si>
    <t>その他所得
※１</t>
    <rPh sb="2" eb="3">
      <t>タ</t>
    </rPh>
    <rPh sb="3" eb="5">
      <t>ショトク</t>
    </rPh>
    <phoneticPr fontId="2"/>
  </si>
  <si>
    <t>基礎控除
※２</t>
    <rPh sb="0" eb="2">
      <t>キソ</t>
    </rPh>
    <rPh sb="2" eb="4">
      <t>コウジョ</t>
    </rPh>
    <phoneticPr fontId="2"/>
  </si>
  <si>
    <r>
      <t>１　加入者情報（</t>
    </r>
    <r>
      <rPr>
        <b/>
        <sz val="11"/>
        <color theme="1"/>
        <rFont val="HG丸ｺﾞｼｯｸM-PRO"/>
        <family val="3"/>
        <charset val="128"/>
      </rPr>
      <t>源泉徴収票や所得税確定申告書の所得欄など</t>
    </r>
    <r>
      <rPr>
        <sz val="11"/>
        <color theme="1"/>
        <rFont val="HG丸ｺﾞｼｯｸM-PRO"/>
        <family val="3"/>
        <charset val="128"/>
      </rPr>
      <t>をもとに入力してください）</t>
    </r>
    <rPh sb="2" eb="5">
      <t>カニュウシャ</t>
    </rPh>
    <rPh sb="5" eb="7">
      <t>ジョウホウ</t>
    </rPh>
    <rPh sb="8" eb="10">
      <t>ゲンセン</t>
    </rPh>
    <rPh sb="10" eb="13">
      <t>チョウシュウヒョウ</t>
    </rPh>
    <rPh sb="14" eb="17">
      <t>ショトクゼイ</t>
    </rPh>
    <rPh sb="17" eb="19">
      <t>カクテイ</t>
    </rPh>
    <rPh sb="19" eb="21">
      <t>シンコク</t>
    </rPh>
    <rPh sb="21" eb="22">
      <t>ショ</t>
    </rPh>
    <rPh sb="23" eb="25">
      <t>ショトク</t>
    </rPh>
    <rPh sb="25" eb="26">
      <t>ラン</t>
    </rPh>
    <rPh sb="32" eb="34">
      <t>ニュウリョク</t>
    </rPh>
    <phoneticPr fontId="2"/>
  </si>
  <si>
    <t>　</t>
    <phoneticPr fontId="2"/>
  </si>
  <si>
    <t>（４）総合計　※</t>
    <rPh sb="3" eb="4">
      <t>ソウ</t>
    </rPh>
    <rPh sb="4" eb="6">
      <t>ゴウケイ</t>
    </rPh>
    <phoneticPr fontId="2"/>
  </si>
  <si>
    <t>※(1)、(2)、(3)の計算結果がそれぞれの課税限度額を超える場合は、算定額は課税限度額となります。</t>
    <rPh sb="13" eb="15">
      <t>ケイサン</t>
    </rPh>
    <rPh sb="15" eb="17">
      <t>ケッカ</t>
    </rPh>
    <rPh sb="23" eb="25">
      <t>カゼイ</t>
    </rPh>
    <rPh sb="25" eb="27">
      <t>ゲンド</t>
    </rPh>
    <rPh sb="27" eb="28">
      <t>ガク</t>
    </rPh>
    <rPh sb="29" eb="30">
      <t>コ</t>
    </rPh>
    <rPh sb="32" eb="34">
      <t>バアイ</t>
    </rPh>
    <rPh sb="36" eb="38">
      <t>サンテイ</t>
    </rPh>
    <rPh sb="38" eb="39">
      <t>ガク</t>
    </rPh>
    <phoneticPr fontId="2"/>
  </si>
  <si>
    <t>40～64歳の加入者数</t>
    <rPh sb="5" eb="6">
      <t>サイ</t>
    </rPh>
    <rPh sb="7" eb="10">
      <t>カニュウシャ</t>
    </rPh>
    <rPh sb="10" eb="11">
      <t>スウ</t>
    </rPh>
    <phoneticPr fontId="2"/>
  </si>
  <si>
    <t>40～64歳の加入者の所得</t>
    <rPh sb="5" eb="6">
      <t>サイ</t>
    </rPh>
    <rPh sb="7" eb="10">
      <t>カニュウシャ</t>
    </rPh>
    <rPh sb="11" eb="13">
      <t>ショトク</t>
    </rPh>
    <phoneticPr fontId="2"/>
  </si>
  <si>
    <r>
      <t>※１　</t>
    </r>
    <r>
      <rPr>
        <b/>
        <sz val="11"/>
        <color theme="1"/>
        <rFont val="HG丸ｺﾞｼｯｸM-PRO"/>
        <family val="3"/>
        <charset val="128"/>
      </rPr>
      <t>分離課税による所得のある方は正確に試算できない</t>
    </r>
    <r>
      <rPr>
        <sz val="11"/>
        <color theme="1"/>
        <rFont val="HG丸ｺﾞｼｯｸM-PRO"/>
        <family val="3"/>
        <charset val="128"/>
      </rPr>
      <t xml:space="preserve">ため、上記問い合わせ先まで
　　　ご連絡ください。
※２　前年の総所得金額等から基礎控除（４30,000円）を引いた金額（課税標準所得額）で
　　　計算します。
</t>
    </r>
    <rPh sb="29" eb="31">
      <t>ジョウキ</t>
    </rPh>
    <rPh sb="55" eb="57">
      <t>ゼンネン</t>
    </rPh>
    <rPh sb="58" eb="61">
      <t>ソウショトク</t>
    </rPh>
    <rPh sb="61" eb="63">
      <t>キンガク</t>
    </rPh>
    <rPh sb="63" eb="64">
      <t>トウ</t>
    </rPh>
    <rPh sb="66" eb="68">
      <t>キソ</t>
    </rPh>
    <rPh sb="68" eb="70">
      <t>コウジョ</t>
    </rPh>
    <rPh sb="78" eb="79">
      <t>エン</t>
    </rPh>
    <rPh sb="81" eb="82">
      <t>ヒ</t>
    </rPh>
    <rPh sb="84" eb="86">
      <t>キンガク</t>
    </rPh>
    <rPh sb="87" eb="89">
      <t>カゼイ</t>
    </rPh>
    <rPh sb="89" eb="91">
      <t>ヒョウジュン</t>
    </rPh>
    <rPh sb="91" eb="93">
      <t>ショトク</t>
    </rPh>
    <rPh sb="93" eb="94">
      <t>ガク</t>
    </rPh>
    <rPh sb="100" eb="102">
      <t>ケイサン</t>
    </rPh>
    <phoneticPr fontId="2"/>
  </si>
  <si>
    <t>…②</t>
    <phoneticPr fontId="2"/>
  </si>
  <si>
    <t>②　均等割額</t>
    <rPh sb="2" eb="5">
      <t>キントウワリ</t>
    </rPh>
    <rPh sb="5" eb="6">
      <t>ガク</t>
    </rPh>
    <phoneticPr fontId="2"/>
  </si>
  <si>
    <r>
      <t>〇この計算シートでは１年間分の国民健康保険税の計算を行います。</t>
    </r>
    <r>
      <rPr>
        <b/>
        <u/>
        <sz val="11"/>
        <color theme="1"/>
        <rFont val="HG丸ｺﾞｼｯｸM-PRO"/>
        <family val="3"/>
        <charset val="128"/>
      </rPr>
      <t xml:space="preserve">試算結果は決定税額ではありま
</t>
    </r>
    <r>
      <rPr>
        <b/>
        <sz val="11"/>
        <color theme="1"/>
        <rFont val="HG丸ｺﾞｼｯｸM-PRO"/>
        <family val="3"/>
        <charset val="128"/>
      </rPr>
      <t>　</t>
    </r>
    <r>
      <rPr>
        <b/>
        <u/>
        <sz val="11"/>
        <color theme="1"/>
        <rFont val="HG丸ｺﾞｼｯｸM-PRO"/>
        <family val="3"/>
        <charset val="128"/>
      </rPr>
      <t>せん。あくまで参考としてご利用ください</t>
    </r>
    <r>
      <rPr>
        <b/>
        <sz val="11"/>
        <color theme="1"/>
        <rFont val="HG丸ｺﾞｼｯｸM-PRO"/>
        <family val="3"/>
        <charset val="128"/>
      </rPr>
      <t>。</t>
    </r>
    <r>
      <rPr>
        <sz val="11"/>
        <color theme="1"/>
        <rFont val="HG丸ｺﾞｼｯｸM-PRO"/>
        <family val="3"/>
        <charset val="128"/>
      </rPr>
      <t xml:space="preserve">
〇</t>
    </r>
    <r>
      <rPr>
        <b/>
        <u/>
        <sz val="11"/>
        <color theme="1"/>
        <rFont val="HG丸ｺﾞｼｯｸM-PRO"/>
        <family val="3"/>
        <charset val="128"/>
      </rPr>
      <t>次に該当する方がいる場合、正確な試算ができません</t>
    </r>
    <r>
      <rPr>
        <sz val="11"/>
        <color theme="1"/>
        <rFont val="HG丸ｺﾞｼｯｸM-PRO"/>
        <family val="3"/>
        <charset val="128"/>
      </rPr>
      <t>ので、ご希望の方は
　和光市役所保険年金課国民健康保険担当（048-424-9127（直通））までご連絡ください。
　①年度途中での加入・脱退される方や年度途中で40歳・65歳・75歳になられる方がいる場合
　②所得の低い世帯にかかる軽減、非自発的失業者にかかる軽減
　③後期高齢者医療保険に加入している方がいる場合
   ④分離課税による所得のある方がいる場合
　⑤世帯内に未就学児の方がいる場合
　⑥出産した、もしくは出産予定の方がいる場合</t>
    </r>
    <rPh sb="69" eb="70">
      <t>ツギ</t>
    </rPh>
    <rPh sb="71" eb="73">
      <t>ガイトウ</t>
    </rPh>
    <rPh sb="75" eb="76">
      <t>カタ</t>
    </rPh>
    <rPh sb="79" eb="81">
      <t>バアイ</t>
    </rPh>
    <rPh sb="82" eb="84">
      <t>セイカク</t>
    </rPh>
    <rPh sb="85" eb="87">
      <t>シサン</t>
    </rPh>
    <rPh sb="104" eb="106">
      <t>ワコウ</t>
    </rPh>
    <rPh sb="106" eb="109">
      <t>シヤクショ</t>
    </rPh>
    <rPh sb="109" eb="111">
      <t>ホケン</t>
    </rPh>
    <rPh sb="111" eb="113">
      <t>ネンキン</t>
    </rPh>
    <rPh sb="113" eb="114">
      <t>カ</t>
    </rPh>
    <rPh sb="114" eb="120">
      <t>コクミンケンコウホケン</t>
    </rPh>
    <rPh sb="120" eb="122">
      <t>タントウ</t>
    </rPh>
    <rPh sb="136" eb="138">
      <t>チョクツウ</t>
    </rPh>
    <rPh sb="167" eb="168">
      <t>カタ</t>
    </rPh>
    <rPh sb="199" eb="201">
      <t>ショトク</t>
    </rPh>
    <rPh sb="202" eb="203">
      <t>ヒク</t>
    </rPh>
    <rPh sb="204" eb="206">
      <t>セタイ</t>
    </rPh>
    <rPh sb="210" eb="212">
      <t>ケイゲン</t>
    </rPh>
    <rPh sb="236" eb="238">
      <t>ホケン</t>
    </rPh>
    <rPh sb="239" eb="241">
      <t>カニュウ</t>
    </rPh>
    <rPh sb="245" eb="246">
      <t>カタ</t>
    </rPh>
    <rPh sb="249" eb="251">
      <t>バアイ</t>
    </rPh>
    <rPh sb="256" eb="258">
      <t>ブンリ</t>
    </rPh>
    <rPh sb="258" eb="260">
      <t>カゼイ</t>
    </rPh>
    <rPh sb="263" eb="265">
      <t>ショトク</t>
    </rPh>
    <rPh sb="268" eb="269">
      <t>カタ</t>
    </rPh>
    <rPh sb="272" eb="274">
      <t>バアイ</t>
    </rPh>
    <rPh sb="277" eb="280">
      <t>セタイナイ</t>
    </rPh>
    <rPh sb="281" eb="285">
      <t>ミシュウガクジ</t>
    </rPh>
    <rPh sb="286" eb="287">
      <t>カタ</t>
    </rPh>
    <rPh sb="290" eb="292">
      <t>バアイ</t>
    </rPh>
    <rPh sb="295" eb="297">
      <t>シュッサン</t>
    </rPh>
    <rPh sb="304" eb="306">
      <t>シュッサン</t>
    </rPh>
    <rPh sb="306" eb="308">
      <t>ヨテイ</t>
    </rPh>
    <rPh sb="309" eb="310">
      <t>カタ</t>
    </rPh>
    <rPh sb="313" eb="315">
      <t>バアイ</t>
    </rPh>
    <phoneticPr fontId="2"/>
  </si>
  <si>
    <t>③　医療給付費分　合計</t>
    <rPh sb="2" eb="8">
      <t>イリョウキュウフヒブン</t>
    </rPh>
    <rPh sb="9" eb="11">
      <t>ゴウケイ</t>
    </rPh>
    <phoneticPr fontId="2"/>
  </si>
  <si>
    <t>令和8年度　和光市国民健康保険税　計算シート</t>
    <rPh sb="0" eb="2">
      <t>レイワ</t>
    </rPh>
    <rPh sb="3" eb="5">
      <t>ネンド</t>
    </rPh>
    <rPh sb="4" eb="5">
      <t>ド</t>
    </rPh>
    <rPh sb="6" eb="9">
      <t>ワコウシ</t>
    </rPh>
    <rPh sb="9" eb="11">
      <t>コクミン</t>
    </rPh>
    <rPh sb="11" eb="13">
      <t>ケンコウ</t>
    </rPh>
    <rPh sb="13" eb="15">
      <t>ホケン</t>
    </rPh>
    <rPh sb="15" eb="16">
      <t>ゼイ</t>
    </rPh>
    <rPh sb="17" eb="19">
      <t>ケイサン</t>
    </rPh>
    <phoneticPr fontId="2"/>
  </si>
  <si>
    <t>子ども・子育て支援納付金分</t>
    <rPh sb="0" eb="1">
      <t>コ</t>
    </rPh>
    <rPh sb="4" eb="6">
      <t>コソダ</t>
    </rPh>
    <rPh sb="7" eb="9">
      <t>シエン</t>
    </rPh>
    <rPh sb="9" eb="13">
      <t>ノウフキンブン</t>
    </rPh>
    <phoneticPr fontId="2"/>
  </si>
  <si>
    <r>
      <t xml:space="preserve">
　国民健康保険税の計算は、</t>
    </r>
    <r>
      <rPr>
        <b/>
        <sz val="11"/>
        <color theme="1"/>
        <rFont val="HG丸ｺﾞｼｯｸM-PRO"/>
        <family val="3"/>
        <charset val="128"/>
      </rPr>
      <t>医療給付費分</t>
    </r>
    <r>
      <rPr>
        <sz val="11"/>
        <color theme="1"/>
        <rFont val="HG丸ｺﾞｼｯｸM-PRO"/>
        <family val="3"/>
        <charset val="128"/>
      </rPr>
      <t>（国保事業に要する費用に当てるもの）、</t>
    </r>
    <r>
      <rPr>
        <b/>
        <sz val="11"/>
        <color theme="1"/>
        <rFont val="HG丸ｺﾞｼｯｸM-PRO"/>
        <family val="3"/>
        <charset val="128"/>
      </rPr>
      <t>後期高齢者支援金分</t>
    </r>
    <r>
      <rPr>
        <sz val="11"/>
        <color theme="1"/>
        <rFont val="HG丸ｺﾞｼｯｸM-PRO"/>
        <family val="3"/>
        <charset val="128"/>
      </rPr>
      <t>（後期高齢者医療制度の医療費の一部を０歳から７４歳までの加入者から支援として負担するもの）、</t>
    </r>
    <r>
      <rPr>
        <b/>
        <sz val="11"/>
        <color theme="1"/>
        <rFont val="HG丸ｺﾞｼｯｸM-PRO"/>
        <family val="3"/>
        <charset val="128"/>
      </rPr>
      <t>介護納付金分</t>
    </r>
    <r>
      <rPr>
        <sz val="11"/>
        <color theme="1"/>
        <rFont val="HG丸ｺﾞｼｯｸM-PRO"/>
        <family val="3"/>
        <charset val="128"/>
      </rPr>
      <t>（４０歳から６４歳までの加入者が介護保険料（第２号被保険者）を国民健康保険を通じて納付するもの）、</t>
    </r>
    <r>
      <rPr>
        <b/>
        <sz val="11"/>
        <color theme="1"/>
        <rFont val="HG丸ｺﾞｼｯｸM-PRO"/>
        <family val="3"/>
        <charset val="128"/>
      </rPr>
      <t>子ども・子育て支援納付金分</t>
    </r>
    <r>
      <rPr>
        <sz val="11"/>
        <color theme="1"/>
        <rFont val="HG丸ｺﾞｼｯｸM-PRO"/>
        <family val="3"/>
        <charset val="128"/>
      </rPr>
      <t xml:space="preserve">（子どもや子育て世帯の給付や事業の拡充のため１８歳以上の加入者から支援として負担するもの）で構成され、それぞれの税率で算出した合計額が年間の保険税となります。途中加入、途中脱退された方は月割で計算します。
　税率については、所得割額は所得に応じ、均等割額は加入者数につき計算します。
</t>
    </r>
    <rPh sb="2" eb="4">
      <t>コクミン</t>
    </rPh>
    <rPh sb="4" eb="6">
      <t>ケンコウ</t>
    </rPh>
    <rPh sb="6" eb="8">
      <t>ホケン</t>
    </rPh>
    <rPh sb="8" eb="9">
      <t>ゼイ</t>
    </rPh>
    <rPh sb="10" eb="12">
      <t>ケイサン</t>
    </rPh>
    <rPh sb="14" eb="16">
      <t>イリョウ</t>
    </rPh>
    <rPh sb="16" eb="18">
      <t>キュウフ</t>
    </rPh>
    <rPh sb="18" eb="19">
      <t>ヒ</t>
    </rPh>
    <rPh sb="19" eb="20">
      <t>ブン</t>
    </rPh>
    <rPh sb="21" eb="23">
      <t>コクホ</t>
    </rPh>
    <rPh sb="23" eb="25">
      <t>ジギョウ</t>
    </rPh>
    <rPh sb="26" eb="27">
      <t>ヨウ</t>
    </rPh>
    <rPh sb="29" eb="31">
      <t>ヒヨウ</t>
    </rPh>
    <rPh sb="32" eb="33">
      <t>ア</t>
    </rPh>
    <rPh sb="39" eb="41">
      <t>コウキ</t>
    </rPh>
    <rPh sb="41" eb="44">
      <t>コウレイシャ</t>
    </rPh>
    <rPh sb="44" eb="46">
      <t>シエン</t>
    </rPh>
    <rPh sb="46" eb="47">
      <t>キン</t>
    </rPh>
    <rPh sb="47" eb="48">
      <t>ブン</t>
    </rPh>
    <rPh sb="49" eb="51">
      <t>コウキ</t>
    </rPh>
    <rPh sb="51" eb="54">
      <t>コウレイシャ</t>
    </rPh>
    <rPh sb="54" eb="56">
      <t>イリョウ</t>
    </rPh>
    <rPh sb="56" eb="58">
      <t>セイド</t>
    </rPh>
    <rPh sb="59" eb="62">
      <t>イリョウヒ</t>
    </rPh>
    <rPh sb="63" eb="65">
      <t>イチブ</t>
    </rPh>
    <rPh sb="67" eb="68">
      <t>サイ</t>
    </rPh>
    <rPh sb="72" eb="73">
      <t>サイ</t>
    </rPh>
    <rPh sb="76" eb="79">
      <t>カニュウシャ</t>
    </rPh>
    <rPh sb="81" eb="83">
      <t>シエン</t>
    </rPh>
    <rPh sb="86" eb="88">
      <t>フタン</t>
    </rPh>
    <rPh sb="94" eb="96">
      <t>カイゴ</t>
    </rPh>
    <rPh sb="96" eb="99">
      <t>ノウフキン</t>
    </rPh>
    <rPh sb="99" eb="100">
      <t>ブン</t>
    </rPh>
    <rPh sb="103" eb="104">
      <t>サイ</t>
    </rPh>
    <rPh sb="108" eb="109">
      <t>サイ</t>
    </rPh>
    <rPh sb="112" eb="115">
      <t>カニュウシャ</t>
    </rPh>
    <rPh sb="116" eb="118">
      <t>カイゴ</t>
    </rPh>
    <rPh sb="118" eb="121">
      <t>ホケンリョウ</t>
    </rPh>
    <rPh sb="122" eb="123">
      <t>ダイ</t>
    </rPh>
    <rPh sb="124" eb="125">
      <t>ゴウ</t>
    </rPh>
    <rPh sb="125" eb="129">
      <t>ヒホケンシャ</t>
    </rPh>
    <rPh sb="131" eb="133">
      <t>コクミン</t>
    </rPh>
    <rPh sb="133" eb="135">
      <t>ケンコウ</t>
    </rPh>
    <rPh sb="135" eb="137">
      <t>ホケン</t>
    </rPh>
    <rPh sb="138" eb="139">
      <t>ツウ</t>
    </rPh>
    <rPh sb="141" eb="143">
      <t>ノウフ</t>
    </rPh>
    <rPh sb="163" eb="164">
      <t>コ</t>
    </rPh>
    <rPh sb="167" eb="169">
      <t>コソダ</t>
    </rPh>
    <rPh sb="170" eb="172">
      <t>セタイ</t>
    </rPh>
    <rPh sb="173" eb="175">
      <t>キュウフ</t>
    </rPh>
    <rPh sb="176" eb="178">
      <t>ジギョウ</t>
    </rPh>
    <rPh sb="179" eb="181">
      <t>カクジュウ</t>
    </rPh>
    <rPh sb="186" eb="187">
      <t>サイ</t>
    </rPh>
    <rPh sb="187" eb="189">
      <t>イジョウ</t>
    </rPh>
    <rPh sb="190" eb="193">
      <t>カニュウシャ</t>
    </rPh>
    <rPh sb="195" eb="197">
      <t>シエン</t>
    </rPh>
    <rPh sb="200" eb="202">
      <t>フタン</t>
    </rPh>
    <rPh sb="208" eb="210">
      <t>コウセイ</t>
    </rPh>
    <rPh sb="218" eb="220">
      <t>ゼイリツ</t>
    </rPh>
    <rPh sb="221" eb="223">
      <t>サンシュツ</t>
    </rPh>
    <rPh sb="225" eb="227">
      <t>ゴウケイ</t>
    </rPh>
    <rPh sb="227" eb="228">
      <t>ガク</t>
    </rPh>
    <rPh sb="229" eb="231">
      <t>ネンカン</t>
    </rPh>
    <rPh sb="232" eb="234">
      <t>ホケン</t>
    </rPh>
    <rPh sb="234" eb="235">
      <t>ゼイ</t>
    </rPh>
    <rPh sb="241" eb="243">
      <t>トチュウ</t>
    </rPh>
    <rPh sb="243" eb="245">
      <t>カニュウ</t>
    </rPh>
    <rPh sb="246" eb="248">
      <t>トチュウ</t>
    </rPh>
    <rPh sb="248" eb="250">
      <t>ダッタイ</t>
    </rPh>
    <rPh sb="253" eb="254">
      <t>カタ</t>
    </rPh>
    <rPh sb="255" eb="257">
      <t>ツキワ</t>
    </rPh>
    <rPh sb="258" eb="260">
      <t>ケイサン</t>
    </rPh>
    <rPh sb="266" eb="268">
      <t>ゼイリツ</t>
    </rPh>
    <rPh sb="274" eb="276">
      <t>ショトク</t>
    </rPh>
    <rPh sb="276" eb="277">
      <t>ワリ</t>
    </rPh>
    <rPh sb="277" eb="278">
      <t>ガク</t>
    </rPh>
    <rPh sb="279" eb="281">
      <t>ショトク</t>
    </rPh>
    <rPh sb="282" eb="283">
      <t>オウ</t>
    </rPh>
    <rPh sb="285" eb="288">
      <t>キントウワリ</t>
    </rPh>
    <rPh sb="288" eb="289">
      <t>ガク</t>
    </rPh>
    <rPh sb="290" eb="293">
      <t>カニュウシャ</t>
    </rPh>
    <rPh sb="293" eb="294">
      <t>スウ</t>
    </rPh>
    <rPh sb="297" eb="299">
      <t>ケイサン</t>
    </rPh>
    <phoneticPr fontId="2"/>
  </si>
  <si>
    <t>（４）子ども・子育て支援納付金分</t>
    <phoneticPr fontId="2"/>
  </si>
  <si>
    <t>18歳以上の加入者の所得</t>
    <rPh sb="2" eb="3">
      <t>サイ</t>
    </rPh>
    <rPh sb="3" eb="5">
      <t>イジョウ</t>
    </rPh>
    <rPh sb="6" eb="9">
      <t>カニュウシャ</t>
    </rPh>
    <rPh sb="10" eb="12">
      <t>ショトク</t>
    </rPh>
    <phoneticPr fontId="2"/>
  </si>
  <si>
    <t>18歳以上の加入者数</t>
    <rPh sb="2" eb="3">
      <t>サイ</t>
    </rPh>
    <rPh sb="3" eb="5">
      <t>イジョウ</t>
    </rPh>
    <rPh sb="6" eb="9">
      <t>カニュウシャ</t>
    </rPh>
    <rPh sb="9" eb="10">
      <t>スウ</t>
    </rPh>
    <phoneticPr fontId="2"/>
  </si>
  <si>
    <t>（3）介護納付金分　合計</t>
    <phoneticPr fontId="2"/>
  </si>
  <si>
    <t>ウ　子ども・子育て支援納付金分　合計</t>
    <rPh sb="16" eb="18">
      <t>ゴウケイ</t>
    </rPh>
    <phoneticPr fontId="2"/>
  </si>
  <si>
    <t>（4）子ども・子育て支援納付金分　合計</t>
    <rPh sb="17" eb="19">
      <t>ゴウケイ</t>
    </rPh>
    <phoneticPr fontId="2"/>
  </si>
  <si>
    <t>※子ども・子育て支援納付金分の１８歳未満均等割額は全額軽減されます。</t>
    <rPh sb="17" eb="18">
      <t>サイ</t>
    </rPh>
    <rPh sb="18" eb="20">
      <t>ミマン</t>
    </rPh>
    <rPh sb="20" eb="23">
      <t>キントウワ</t>
    </rPh>
    <rPh sb="23" eb="24">
      <t>ガク</t>
    </rPh>
    <rPh sb="25" eb="27">
      <t>ゼンガク</t>
    </rPh>
    <rPh sb="27" eb="29">
      <t>ケイゲン</t>
    </rPh>
    <phoneticPr fontId="2"/>
  </si>
  <si>
    <t xml:space="preserve"> 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</si>
</sst>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,##0.0;[Red]\-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b/>
      <u/>
      <sz val="11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4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distributed" wrapText="1"/>
      <protection hidden="1"/>
    </xf>
    <xf numFmtId="0" fontId="4" fillId="0" borderId="0" xfId="0" applyFont="1" applyAlignment="1" applyProtection="1">
      <alignment vertical="distributed"/>
      <protection hidden="1"/>
    </xf>
    <xf numFmtId="0" fontId="7" fillId="0" borderId="0" xfId="0" applyFont="1" applyProtection="1">
      <alignment vertical="center"/>
      <protection hidden="1"/>
    </xf>
    <xf numFmtId="0" fontId="7" fillId="0" borderId="0" xfId="0" applyFont="1" applyAlignment="1" applyProtection="1">
      <alignment horizontal="right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top" wrapText="1"/>
      <protection hidden="1"/>
    </xf>
    <xf numFmtId="0" fontId="4" fillId="0" borderId="28" xfId="0" applyFont="1" applyBorder="1" applyProtection="1">
      <alignment vertical="center"/>
      <protection hidden="1"/>
    </xf>
    <xf numFmtId="0" fontId="4" fillId="0" borderId="29" xfId="0" applyFont="1" applyBorder="1" applyProtection="1">
      <alignment vertical="center"/>
      <protection hidden="1"/>
    </xf>
    <xf numFmtId="0" fontId="7" fillId="0" borderId="29" xfId="0" applyFont="1" applyBorder="1" applyProtection="1">
      <alignment vertical="center"/>
      <protection hidden="1"/>
    </xf>
    <xf numFmtId="0" fontId="7" fillId="0" borderId="30" xfId="0" applyFont="1" applyBorder="1" applyProtection="1">
      <alignment vertical="center"/>
      <protection hidden="1"/>
    </xf>
    <xf numFmtId="0" fontId="7" fillId="0" borderId="31" xfId="0" applyFont="1" applyBorder="1" applyProtection="1">
      <alignment vertical="center"/>
      <protection hidden="1"/>
    </xf>
    <xf numFmtId="0" fontId="7" fillId="0" borderId="33" xfId="0" applyFont="1" applyBorder="1" applyProtection="1">
      <alignment vertical="center"/>
      <protection hidden="1"/>
    </xf>
    <xf numFmtId="0" fontId="7" fillId="0" borderId="34" xfId="0" applyFont="1" applyBorder="1" applyProtection="1">
      <alignment vertical="center"/>
      <protection hidden="1"/>
    </xf>
    <xf numFmtId="0" fontId="3" fillId="0" borderId="0" xfId="0" applyFont="1" applyAlignment="1" applyProtection="1">
      <alignment horizontal="center" vertical="top"/>
      <protection hidden="1"/>
    </xf>
    <xf numFmtId="0" fontId="4" fillId="0" borderId="31" xfId="0" applyFont="1" applyBorder="1" applyProtection="1">
      <alignment vertical="center"/>
      <protection hidden="1"/>
    </xf>
    <xf numFmtId="0" fontId="4" fillId="0" borderId="32" xfId="0" applyFont="1" applyBorder="1" applyProtection="1">
      <alignment vertical="center"/>
      <protection hidden="1"/>
    </xf>
    <xf numFmtId="0" fontId="7" fillId="0" borderId="32" xfId="0" applyFont="1" applyBorder="1" applyProtection="1">
      <alignment vertical="center"/>
      <protection hidden="1"/>
    </xf>
    <xf numFmtId="0" fontId="7" fillId="0" borderId="35" xfId="0" applyFont="1" applyBorder="1" applyProtection="1">
      <alignment vertical="center"/>
      <protection hidden="1"/>
    </xf>
    <xf numFmtId="0" fontId="4" fillId="0" borderId="12" xfId="0" applyFont="1" applyBorder="1" applyProtection="1">
      <alignment vertical="center"/>
      <protection hidden="1"/>
    </xf>
    <xf numFmtId="0" fontId="4" fillId="0" borderId="11" xfId="0" applyFont="1" applyBorder="1" applyProtection="1">
      <alignment vertical="center"/>
      <protection hidden="1"/>
    </xf>
    <xf numFmtId="0" fontId="7" fillId="0" borderId="11" xfId="0" applyFont="1" applyBorder="1" applyProtection="1">
      <alignment vertical="center"/>
      <protection hidden="1"/>
    </xf>
    <xf numFmtId="0" fontId="7" fillId="0" borderId="13" xfId="0" applyFont="1" applyBorder="1" applyProtection="1">
      <alignment vertical="center"/>
      <protection hidden="1"/>
    </xf>
    <xf numFmtId="0" fontId="7" fillId="0" borderId="10" xfId="0" applyFont="1" applyBorder="1" applyProtection="1">
      <alignment vertical="center"/>
      <protection hidden="1"/>
    </xf>
    <xf numFmtId="0" fontId="7" fillId="0" borderId="15" xfId="0" applyFont="1" applyBorder="1" applyProtection="1">
      <alignment vertical="center"/>
      <protection hidden="1"/>
    </xf>
    <xf numFmtId="0" fontId="7" fillId="0" borderId="16" xfId="0" applyFont="1" applyBorder="1" applyProtection="1">
      <alignment vertical="center"/>
      <protection hidden="1"/>
    </xf>
    <xf numFmtId="0" fontId="7" fillId="0" borderId="39" xfId="0" applyFont="1" applyBorder="1" applyProtection="1">
      <alignment vertical="center"/>
      <protection hidden="1"/>
    </xf>
    <xf numFmtId="0" fontId="7" fillId="0" borderId="0" xfId="0" applyFont="1" applyAlignment="1" applyProtection="1">
      <alignment vertical="center" wrapText="1"/>
      <protection hidden="1"/>
    </xf>
    <xf numFmtId="38" fontId="7" fillId="0" borderId="0" xfId="1" applyFont="1" applyFill="1" applyBorder="1" applyAlignment="1" applyProtection="1">
      <alignment vertical="center" shrinkToFit="1"/>
      <protection locked="0" hidden="1"/>
    </xf>
    <xf numFmtId="0" fontId="4" fillId="0" borderId="0" xfId="0" applyFont="1" applyAlignment="1" applyProtection="1">
      <alignment horizontal="center" vertical="center"/>
      <protection hidden="1"/>
    </xf>
    <xf numFmtId="38" fontId="4" fillId="0" borderId="0" xfId="1" applyFont="1" applyBorder="1" applyAlignment="1" applyProtection="1">
      <alignment vertical="center"/>
      <protection hidden="1"/>
    </xf>
    <xf numFmtId="0" fontId="4" fillId="0" borderId="31" xfId="0" applyFont="1" applyBorder="1" applyAlignment="1" applyProtection="1">
      <alignment horizontal="center" vertical="center" shrinkToFit="1"/>
      <protection hidden="1"/>
    </xf>
    <xf numFmtId="0" fontId="4" fillId="0" borderId="0" xfId="0" applyFont="1" applyAlignment="1" applyProtection="1">
      <alignment horizontal="center" vertical="center" shrinkToFit="1"/>
      <protection hidden="1"/>
    </xf>
    <xf numFmtId="38" fontId="4" fillId="0" borderId="0" xfId="0" applyNumberFormat="1" applyFont="1" applyAlignment="1" applyProtection="1">
      <alignment horizontal="right" vertical="center" shrinkToFit="1"/>
      <protection hidden="1"/>
    </xf>
    <xf numFmtId="0" fontId="4" fillId="0" borderId="0" xfId="0" applyFont="1" applyAlignment="1" applyProtection="1">
      <alignment horizontal="right" vertical="center" shrinkToFit="1"/>
      <protection hidden="1"/>
    </xf>
    <xf numFmtId="38" fontId="4" fillId="0" borderId="0" xfId="1" applyFont="1" applyBorder="1" applyAlignment="1" applyProtection="1">
      <alignment vertical="center" shrinkToFit="1"/>
      <protection hidden="1"/>
    </xf>
    <xf numFmtId="38" fontId="4" fillId="0" borderId="0" xfId="1" applyFont="1" applyBorder="1" applyAlignment="1" applyProtection="1">
      <alignment horizontal="right" vertical="center" shrinkToFit="1"/>
      <protection hidden="1"/>
    </xf>
    <xf numFmtId="176" fontId="4" fillId="0" borderId="0" xfId="0" applyNumberFormat="1" applyFont="1" applyAlignment="1" applyProtection="1">
      <alignment horizontal="center" vertical="center" shrinkToFit="1"/>
      <protection hidden="1"/>
    </xf>
    <xf numFmtId="0" fontId="4" fillId="0" borderId="40" xfId="0" applyFont="1" applyBorder="1" applyAlignment="1" applyProtection="1">
      <alignment horizontal="center" vertical="center" shrinkToFit="1"/>
      <protection hidden="1"/>
    </xf>
    <xf numFmtId="0" fontId="4" fillId="0" borderId="41" xfId="0" applyFont="1" applyBorder="1" applyAlignment="1" applyProtection="1">
      <alignment horizontal="center" vertical="center" shrinkToFit="1"/>
      <protection hidden="1"/>
    </xf>
    <xf numFmtId="0" fontId="4" fillId="0" borderId="42" xfId="0" applyFont="1" applyBorder="1" applyAlignment="1" applyProtection="1">
      <alignment horizontal="center" vertical="center" shrinkToFit="1"/>
      <protection hidden="1"/>
    </xf>
    <xf numFmtId="177" fontId="4" fillId="0" borderId="19" xfId="1" applyNumberFormat="1" applyFont="1" applyBorder="1" applyAlignment="1" applyProtection="1">
      <alignment vertical="center"/>
      <protection hidden="1"/>
    </xf>
    <xf numFmtId="177" fontId="4" fillId="0" borderId="22" xfId="1" applyNumberFormat="1" applyFont="1" applyBorder="1" applyAlignment="1" applyProtection="1">
      <alignment vertical="center"/>
      <protection hidden="1"/>
    </xf>
    <xf numFmtId="0" fontId="4" fillId="0" borderId="25" xfId="0" applyFont="1" applyBorder="1" applyAlignment="1" applyProtection="1">
      <alignment horizontal="center" vertical="center"/>
      <protection hidden="1"/>
    </xf>
    <xf numFmtId="0" fontId="4" fillId="0" borderId="19" xfId="0" applyFont="1" applyBorder="1" applyAlignment="1" applyProtection="1">
      <alignment horizontal="center" vertical="center"/>
      <protection hidden="1"/>
    </xf>
    <xf numFmtId="38" fontId="4" fillId="0" borderId="20" xfId="1" applyFont="1" applyBorder="1" applyAlignment="1" applyProtection="1">
      <alignment vertical="center"/>
      <protection hidden="1"/>
    </xf>
    <xf numFmtId="38" fontId="4" fillId="0" borderId="23" xfId="1" applyFont="1" applyBorder="1" applyAlignment="1" applyProtection="1">
      <alignment vertical="center"/>
      <protection hidden="1"/>
    </xf>
    <xf numFmtId="0" fontId="4" fillId="0" borderId="26" xfId="0" applyFont="1" applyBorder="1" applyAlignment="1" applyProtection="1">
      <alignment horizontal="center" vertical="center"/>
      <protection hidden="1"/>
    </xf>
    <xf numFmtId="0" fontId="4" fillId="0" borderId="20" xfId="0" applyFont="1" applyBorder="1" applyAlignment="1" applyProtection="1">
      <alignment horizontal="center" vertical="center"/>
      <protection hidden="1"/>
    </xf>
    <xf numFmtId="38" fontId="4" fillId="0" borderId="21" xfId="1" applyFont="1" applyBorder="1" applyAlignment="1" applyProtection="1">
      <alignment vertical="center"/>
      <protection hidden="1"/>
    </xf>
    <xf numFmtId="38" fontId="4" fillId="0" borderId="24" xfId="1" applyFont="1" applyBorder="1" applyAlignment="1" applyProtection="1">
      <alignment vertical="center"/>
      <protection hidden="1"/>
    </xf>
    <xf numFmtId="0" fontId="4" fillId="0" borderId="27" xfId="0" applyFont="1" applyBorder="1" applyAlignment="1" applyProtection="1">
      <alignment horizontal="center" vertical="center"/>
      <protection hidden="1"/>
    </xf>
    <xf numFmtId="0" fontId="4" fillId="0" borderId="21" xfId="0" applyFont="1" applyBorder="1" applyAlignment="1" applyProtection="1">
      <alignment horizontal="center" vertical="center"/>
      <protection hidden="1"/>
    </xf>
    <xf numFmtId="38" fontId="7" fillId="2" borderId="22" xfId="1" applyFont="1" applyFill="1" applyBorder="1" applyAlignment="1" applyProtection="1">
      <alignment vertical="center" shrinkToFit="1"/>
      <protection locked="0" hidden="1"/>
    </xf>
    <xf numFmtId="38" fontId="7" fillId="2" borderId="37" xfId="1" applyFont="1" applyFill="1" applyBorder="1" applyAlignment="1" applyProtection="1">
      <alignment vertical="center" shrinkToFit="1"/>
      <protection locked="0" hidden="1"/>
    </xf>
    <xf numFmtId="38" fontId="7" fillId="2" borderId="25" xfId="1" applyFont="1" applyFill="1" applyBorder="1" applyAlignment="1" applyProtection="1">
      <alignment vertical="center" shrinkToFit="1"/>
      <protection locked="0" hidden="1"/>
    </xf>
    <xf numFmtId="177" fontId="4" fillId="0" borderId="0" xfId="0" applyNumberFormat="1" applyFont="1" applyAlignment="1" applyProtection="1">
      <alignment horizontal="center" vertical="center"/>
      <protection hidden="1"/>
    </xf>
    <xf numFmtId="38" fontId="7" fillId="0" borderId="20" xfId="1" applyFont="1" applyBorder="1" applyAlignment="1" applyProtection="1">
      <alignment vertical="center" shrinkToFit="1"/>
      <protection hidden="1"/>
    </xf>
    <xf numFmtId="38" fontId="7" fillId="0" borderId="21" xfId="1" applyFont="1" applyBorder="1" applyAlignment="1" applyProtection="1">
      <alignment vertical="center" shrinkToFit="1"/>
      <protection hidden="1"/>
    </xf>
    <xf numFmtId="38" fontId="7" fillId="2" borderId="20" xfId="1" applyFont="1" applyFill="1" applyBorder="1" applyAlignment="1" applyProtection="1">
      <alignment vertical="center" shrinkToFit="1"/>
      <protection locked="0" hidden="1"/>
    </xf>
    <xf numFmtId="38" fontId="7" fillId="2" borderId="21" xfId="1" applyFont="1" applyFill="1" applyBorder="1" applyAlignment="1" applyProtection="1">
      <alignment vertical="center" shrinkToFit="1"/>
      <protection locked="0" hidden="1"/>
    </xf>
    <xf numFmtId="38" fontId="7" fillId="0" borderId="22" xfId="1" applyFont="1" applyBorder="1" applyAlignment="1" applyProtection="1">
      <alignment vertical="center" shrinkToFit="1"/>
      <protection hidden="1"/>
    </xf>
    <xf numFmtId="38" fontId="7" fillId="0" borderId="37" xfId="1" applyFont="1" applyBorder="1" applyAlignment="1" applyProtection="1">
      <alignment vertical="center" shrinkToFit="1"/>
      <protection hidden="1"/>
    </xf>
    <xf numFmtId="38" fontId="7" fillId="0" borderId="25" xfId="1" applyFont="1" applyBorder="1" applyAlignment="1" applyProtection="1">
      <alignment vertical="center" shrinkToFit="1"/>
      <protection hidden="1"/>
    </xf>
    <xf numFmtId="0" fontId="4" fillId="0" borderId="11" xfId="0" applyFont="1" applyBorder="1" applyAlignment="1" applyProtection="1">
      <alignment horizontal="left" vertical="top" wrapText="1"/>
      <protection hidden="1"/>
    </xf>
    <xf numFmtId="0" fontId="4" fillId="0" borderId="0" xfId="0" applyFont="1" applyAlignment="1" applyProtection="1">
      <alignment horizontal="left" vertical="top" wrapText="1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14" xfId="0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4" fillId="0" borderId="17" xfId="0" applyFont="1" applyBorder="1" applyAlignment="1" applyProtection="1">
      <alignment horizontal="center" vertical="center"/>
      <protection hidden="1"/>
    </xf>
    <xf numFmtId="0" fontId="7" fillId="2" borderId="22" xfId="0" applyFont="1" applyFill="1" applyBorder="1" applyAlignment="1" applyProtection="1">
      <alignment horizontal="center" vertical="center" shrinkToFit="1"/>
      <protection locked="0" hidden="1"/>
    </xf>
    <xf numFmtId="0" fontId="7" fillId="2" borderId="37" xfId="0" applyFont="1" applyFill="1" applyBorder="1" applyAlignment="1" applyProtection="1">
      <alignment horizontal="center" vertical="center" shrinkToFit="1"/>
      <protection locked="0" hidden="1"/>
    </xf>
    <xf numFmtId="0" fontId="7" fillId="2" borderId="25" xfId="0" applyFont="1" applyFill="1" applyBorder="1" applyAlignment="1" applyProtection="1">
      <alignment horizontal="center" vertical="center" shrinkToFit="1"/>
      <protection locked="0" hidden="1"/>
    </xf>
    <xf numFmtId="0" fontId="4" fillId="0" borderId="9" xfId="0" applyFont="1" applyBorder="1" applyAlignment="1" applyProtection="1">
      <alignment horizontal="center" vertical="center" shrinkToFit="1"/>
      <protection hidden="1"/>
    </xf>
    <xf numFmtId="0" fontId="4" fillId="0" borderId="20" xfId="0" applyFont="1" applyBorder="1" applyAlignment="1" applyProtection="1">
      <alignment horizontal="distributed" vertical="center" indent="1"/>
      <protection hidden="1"/>
    </xf>
    <xf numFmtId="0" fontId="4" fillId="0" borderId="21" xfId="0" applyFont="1" applyBorder="1" applyAlignment="1" applyProtection="1">
      <alignment horizontal="distributed" vertical="center" indent="1"/>
      <protection hidden="1"/>
    </xf>
    <xf numFmtId="38" fontId="7" fillId="0" borderId="24" xfId="1" applyFont="1" applyBorder="1" applyAlignment="1" applyProtection="1">
      <alignment vertical="center" shrinkToFit="1"/>
      <protection hidden="1"/>
    </xf>
    <xf numFmtId="38" fontId="7" fillId="0" borderId="38" xfId="1" applyFont="1" applyBorder="1" applyAlignment="1" applyProtection="1">
      <alignment vertical="center" shrinkToFit="1"/>
      <protection hidden="1"/>
    </xf>
    <xf numFmtId="38" fontId="7" fillId="0" borderId="27" xfId="1" applyFont="1" applyBorder="1" applyAlignment="1" applyProtection="1">
      <alignment vertical="center" shrinkToFit="1"/>
      <protection hidden="1"/>
    </xf>
    <xf numFmtId="0" fontId="4" fillId="0" borderId="11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 wrapText="1"/>
      <protection hidden="1"/>
    </xf>
    <xf numFmtId="0" fontId="7" fillId="0" borderId="11" xfId="0" applyFont="1" applyBorder="1" applyAlignment="1" applyProtection="1">
      <alignment horizontal="center" vertical="center"/>
      <protection hidden="1"/>
    </xf>
    <xf numFmtId="0" fontId="7" fillId="0" borderId="13" xfId="0" applyFont="1" applyBorder="1" applyAlignment="1" applyProtection="1">
      <alignment horizontal="center" vertical="center"/>
      <protection hidden="1"/>
    </xf>
    <xf numFmtId="0" fontId="7" fillId="0" borderId="15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vertical="center"/>
      <protection hidden="1"/>
    </xf>
    <xf numFmtId="0" fontId="7" fillId="0" borderId="17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center" vertical="center" wrapText="1"/>
      <protection hidden="1"/>
    </xf>
    <xf numFmtId="0" fontId="7" fillId="0" borderId="18" xfId="0" applyFont="1" applyBorder="1" applyAlignment="1" applyProtection="1">
      <alignment horizontal="center" vertical="center" wrapText="1"/>
      <protection hidden="1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7" fillId="0" borderId="16" xfId="0" applyFont="1" applyBorder="1" applyAlignment="1" applyProtection="1">
      <alignment horizontal="center" vertical="center" wrapText="1"/>
      <protection hidden="1"/>
    </xf>
    <xf numFmtId="0" fontId="7" fillId="0" borderId="17" xfId="0" applyFont="1" applyBorder="1" applyAlignment="1" applyProtection="1">
      <alignment horizontal="center" vertical="center" wrapText="1"/>
      <protection hidden="1"/>
    </xf>
    <xf numFmtId="38" fontId="7" fillId="0" borderId="23" xfId="1" applyFont="1" applyBorder="1" applyAlignment="1" applyProtection="1">
      <alignment vertical="center" shrinkToFit="1"/>
      <protection hidden="1"/>
    </xf>
    <xf numFmtId="38" fontId="7" fillId="0" borderId="36" xfId="1" applyFont="1" applyBorder="1" applyAlignment="1" applyProtection="1">
      <alignment vertical="center" shrinkToFit="1"/>
      <protection hidden="1"/>
    </xf>
    <xf numFmtId="38" fontId="7" fillId="0" borderId="26" xfId="1" applyFont="1" applyBorder="1" applyAlignment="1" applyProtection="1">
      <alignment vertical="center" shrinkToFit="1"/>
      <protection hidden="1"/>
    </xf>
    <xf numFmtId="0" fontId="3" fillId="0" borderId="0" xfId="0" applyFont="1" applyAlignment="1" applyProtection="1">
      <alignment horizontal="center" vertical="top"/>
      <protection hidden="1"/>
    </xf>
    <xf numFmtId="0" fontId="7" fillId="0" borderId="19" xfId="0" applyFont="1" applyBorder="1" applyAlignment="1" applyProtection="1">
      <alignment horizontal="center" vertical="center"/>
      <protection hidden="1"/>
    </xf>
    <xf numFmtId="0" fontId="7" fillId="0" borderId="20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left" vertical="distributed" wrapText="1"/>
      <protection hidden="1"/>
    </xf>
    <xf numFmtId="0" fontId="4" fillId="0" borderId="2" xfId="0" applyFont="1" applyBorder="1" applyAlignment="1" applyProtection="1">
      <alignment horizontal="left" vertical="distributed" wrapText="1"/>
      <protection hidden="1"/>
    </xf>
    <xf numFmtId="0" fontId="4" fillId="0" borderId="3" xfId="0" applyFont="1" applyBorder="1" applyAlignment="1" applyProtection="1">
      <alignment horizontal="left" vertical="distributed" wrapText="1"/>
      <protection hidden="1"/>
    </xf>
    <xf numFmtId="0" fontId="4" fillId="0" borderId="4" xfId="0" applyFont="1" applyBorder="1" applyAlignment="1" applyProtection="1">
      <alignment horizontal="left" vertical="distributed" wrapText="1"/>
      <protection hidden="1"/>
    </xf>
    <xf numFmtId="0" fontId="4" fillId="0" borderId="0" xfId="0" applyFont="1" applyAlignment="1" applyProtection="1">
      <alignment horizontal="left" vertical="distributed" wrapText="1"/>
      <protection hidden="1"/>
    </xf>
    <xf numFmtId="0" fontId="4" fillId="0" borderId="5" xfId="0" applyFont="1" applyBorder="1" applyAlignment="1" applyProtection="1">
      <alignment horizontal="left" vertical="distributed" wrapText="1"/>
      <protection hidden="1"/>
    </xf>
    <xf numFmtId="0" fontId="4" fillId="0" borderId="6" xfId="0" applyFont="1" applyBorder="1" applyAlignment="1" applyProtection="1">
      <alignment horizontal="left" vertical="distributed" wrapText="1"/>
      <protection hidden="1"/>
    </xf>
    <xf numFmtId="0" fontId="4" fillId="0" borderId="7" xfId="0" applyFont="1" applyBorder="1" applyAlignment="1" applyProtection="1">
      <alignment horizontal="left" vertical="distributed" wrapText="1"/>
      <protection hidden="1"/>
    </xf>
    <xf numFmtId="0" fontId="4" fillId="0" borderId="8" xfId="0" applyFont="1" applyBorder="1" applyAlignment="1" applyProtection="1">
      <alignment horizontal="left" vertical="distributed" wrapText="1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4" xfId="0" applyFont="1" applyBorder="1" applyAlignment="1" applyProtection="1">
      <alignment horizontal="center" vertical="center"/>
      <protection hidden="1"/>
    </xf>
    <xf numFmtId="0" fontId="4" fillId="2" borderId="28" xfId="0" applyFont="1" applyFill="1" applyBorder="1" applyAlignment="1" applyProtection="1">
      <alignment horizontal="left" vertical="distributed" wrapText="1" indent="1"/>
      <protection hidden="1"/>
    </xf>
    <xf numFmtId="0" fontId="4" fillId="2" borderId="29" xfId="0" applyFont="1" applyFill="1" applyBorder="1" applyAlignment="1" applyProtection="1">
      <alignment horizontal="left" vertical="distributed" wrapText="1" indent="1"/>
      <protection hidden="1"/>
    </xf>
    <xf numFmtId="0" fontId="4" fillId="2" borderId="30" xfId="0" applyFont="1" applyFill="1" applyBorder="1" applyAlignment="1" applyProtection="1">
      <alignment horizontal="left" vertical="distributed" wrapText="1" indent="1"/>
      <protection hidden="1"/>
    </xf>
    <xf numFmtId="0" fontId="4" fillId="2" borderId="31" xfId="0" applyFont="1" applyFill="1" applyBorder="1" applyAlignment="1" applyProtection="1">
      <alignment horizontal="left" vertical="distributed" wrapText="1" indent="1"/>
      <protection hidden="1"/>
    </xf>
    <xf numFmtId="0" fontId="4" fillId="2" borderId="0" xfId="0" applyFont="1" applyFill="1" applyAlignment="1" applyProtection="1">
      <alignment horizontal="left" vertical="distributed" wrapText="1" indent="1"/>
      <protection hidden="1"/>
    </xf>
    <xf numFmtId="0" fontId="4" fillId="2" borderId="32" xfId="0" applyFont="1" applyFill="1" applyBorder="1" applyAlignment="1" applyProtection="1">
      <alignment horizontal="left" vertical="distributed" wrapText="1" indent="1"/>
      <protection hidden="1"/>
    </xf>
    <xf numFmtId="0" fontId="4" fillId="2" borderId="33" xfId="0" applyFont="1" applyFill="1" applyBorder="1" applyAlignment="1" applyProtection="1">
      <alignment horizontal="left" vertical="distributed" wrapText="1" indent="1"/>
      <protection hidden="1"/>
    </xf>
    <xf numFmtId="0" fontId="4" fillId="2" borderId="34" xfId="0" applyFont="1" applyFill="1" applyBorder="1" applyAlignment="1" applyProtection="1">
      <alignment horizontal="left" vertical="distributed" wrapText="1" indent="1"/>
      <protection hidden="1"/>
    </xf>
    <xf numFmtId="0" fontId="4" fillId="2" borderId="35" xfId="0" applyFont="1" applyFill="1" applyBorder="1" applyAlignment="1" applyProtection="1">
      <alignment horizontal="left" vertical="distributed" wrapText="1" indent="1"/>
      <protection hidden="1"/>
    </xf>
    <xf numFmtId="0" fontId="4" fillId="0" borderId="19" xfId="0" applyFont="1" applyBorder="1" applyAlignment="1" applyProtection="1">
      <alignment horizontal="distributed" vertical="center" indent="1"/>
      <protection hidden="1"/>
    </xf>
    <xf numFmtId="0" fontId="4" fillId="0" borderId="18" xfId="0" applyFont="1" applyBorder="1" applyAlignment="1" applyProtection="1">
      <alignment horizontal="center" vertical="center"/>
      <protection hidden="1"/>
    </xf>
    <xf numFmtId="176" fontId="4" fillId="0" borderId="0" xfId="0" applyNumberFormat="1" applyFont="1" applyAlignment="1" applyProtection="1">
      <alignment horizontal="center" vertical="center"/>
      <protection hidden="1"/>
    </xf>
    <xf numFmtId="38" fontId="8" fillId="3" borderId="16" xfId="0" applyNumberFormat="1" applyFont="1" applyFill="1" applyBorder="1" applyAlignment="1" applyProtection="1">
      <alignment horizontal="right" vertical="center"/>
      <protection hidden="1"/>
    </xf>
    <xf numFmtId="0" fontId="4" fillId="0" borderId="16" xfId="0" applyFont="1" applyBorder="1" applyAlignment="1" applyProtection="1">
      <alignment horizontal="center" vertical="center"/>
      <protection hidden="1"/>
    </xf>
    <xf numFmtId="38" fontId="4" fillId="0" borderId="0" xfId="0" applyNumberFormat="1" applyFont="1" applyProtection="1">
      <alignment vertical="center"/>
      <protection hidden="1"/>
    </xf>
    <xf numFmtId="0" fontId="7" fillId="0" borderId="0" xfId="0" applyFont="1" applyAlignment="1" applyProtection="1">
      <alignment horizontal="center" vertical="center" shrinkToFit="1"/>
      <protection hidden="1"/>
    </xf>
    <xf numFmtId="0" fontId="7" fillId="0" borderId="14" xfId="0" applyFont="1" applyBorder="1" applyAlignment="1" applyProtection="1">
      <alignment horizontal="center" vertical="center" shrinkToFi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14" xfId="0" applyFont="1" applyBorder="1" applyAlignment="1" applyProtection="1">
      <alignment horizontal="left" vertic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93"/>
  <sheetViews>
    <sheetView tabSelected="1" view="pageBreakPreview" zoomScale="110" zoomScaleNormal="100" zoomScaleSheetLayoutView="110" workbookViewId="0">
      <selection activeCell="AJ84" sqref="AJ84"/>
    </sheetView>
  </sheetViews>
  <sheetFormatPr defaultColWidth="1.8984375" defaultRowHeight="18" customHeight="1" x14ac:dyDescent="0.45"/>
  <cols>
    <col min="1" max="16384" width="1.8984375" style="1"/>
  </cols>
  <sheetData>
    <row r="1" spans="1:67" ht="18" customHeight="1" x14ac:dyDescent="0.45">
      <c r="A1" s="96" t="s">
        <v>74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</row>
    <row r="2" spans="1:67" ht="18" customHeight="1" thickBot="1" x14ac:dyDescent="0.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</row>
    <row r="3" spans="1:67" ht="18" customHeight="1" thickTop="1" x14ac:dyDescent="0.45">
      <c r="B3" s="99" t="s">
        <v>72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1"/>
    </row>
    <row r="4" spans="1:67" ht="18" customHeight="1" x14ac:dyDescent="0.45">
      <c r="B4" s="102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4"/>
    </row>
    <row r="5" spans="1:67" ht="18" customHeight="1" x14ac:dyDescent="0.45">
      <c r="A5" s="2"/>
      <c r="B5" s="102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4"/>
    </row>
    <row r="6" spans="1:67" ht="18" customHeight="1" x14ac:dyDescent="0.45">
      <c r="A6" s="2"/>
      <c r="B6" s="102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4"/>
    </row>
    <row r="7" spans="1:67" ht="18" customHeight="1" x14ac:dyDescent="0.45">
      <c r="A7" s="2"/>
      <c r="B7" s="102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4"/>
    </row>
    <row r="8" spans="1:67" ht="18" customHeight="1" x14ac:dyDescent="0.45">
      <c r="A8" s="2"/>
      <c r="B8" s="102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4"/>
      <c r="BO8" s="1" t="s">
        <v>84</v>
      </c>
    </row>
    <row r="9" spans="1:67" ht="18" customHeight="1" x14ac:dyDescent="0.45">
      <c r="A9" s="2"/>
      <c r="B9" s="102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4"/>
    </row>
    <row r="10" spans="1:67" ht="18" customHeight="1" x14ac:dyDescent="0.45">
      <c r="A10" s="2"/>
      <c r="B10" s="102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4"/>
    </row>
    <row r="11" spans="1:67" ht="18" customHeight="1" x14ac:dyDescent="0.45">
      <c r="A11" s="3"/>
      <c r="B11" s="102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4"/>
    </row>
    <row r="12" spans="1:67" ht="18" customHeight="1" thickBot="1" x14ac:dyDescent="0.5">
      <c r="A12" s="3"/>
      <c r="B12" s="105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7"/>
    </row>
    <row r="13" spans="1:67" ht="18" customHeight="1" thickTop="1" x14ac:dyDescent="0.45">
      <c r="A13" s="3"/>
    </row>
    <row r="14" spans="1:67" s="4" customFormat="1" ht="18" customHeight="1" x14ac:dyDescent="0.15">
      <c r="A14" s="1" t="s">
        <v>63</v>
      </c>
      <c r="AT14" s="5" t="s">
        <v>43</v>
      </c>
    </row>
    <row r="15" spans="1:67" s="4" customFormat="1" ht="18" customHeight="1" x14ac:dyDescent="0.45">
      <c r="B15" s="110"/>
      <c r="C15" s="83"/>
      <c r="D15" s="83"/>
      <c r="E15" s="83"/>
      <c r="F15" s="84"/>
      <c r="G15" s="110" t="s">
        <v>1</v>
      </c>
      <c r="H15" s="83"/>
      <c r="I15" s="83"/>
      <c r="J15" s="83"/>
      <c r="K15" s="84"/>
      <c r="L15" s="88" t="s">
        <v>2</v>
      </c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 t="s">
        <v>62</v>
      </c>
      <c r="AG15" s="88"/>
      <c r="AH15" s="88"/>
      <c r="AI15" s="88"/>
      <c r="AJ15" s="88"/>
      <c r="AK15" s="88" t="s">
        <v>7</v>
      </c>
      <c r="AL15" s="88"/>
      <c r="AM15" s="88"/>
      <c r="AN15" s="88"/>
      <c r="AO15" s="88"/>
      <c r="AP15" s="28"/>
      <c r="AQ15" s="28"/>
      <c r="AR15" s="28"/>
      <c r="AS15" s="28"/>
      <c r="AT15" s="28"/>
    </row>
    <row r="16" spans="1:67" s="4" customFormat="1" ht="18" customHeight="1" x14ac:dyDescent="0.45">
      <c r="B16" s="111"/>
      <c r="C16" s="112"/>
      <c r="D16" s="112"/>
      <c r="E16" s="112"/>
      <c r="F16" s="113"/>
      <c r="G16" s="111"/>
      <c r="H16" s="112"/>
      <c r="I16" s="112"/>
      <c r="J16" s="112"/>
      <c r="K16" s="113"/>
      <c r="L16" s="82" t="s">
        <v>42</v>
      </c>
      <c r="M16" s="83"/>
      <c r="N16" s="83"/>
      <c r="O16" s="83"/>
      <c r="P16" s="84"/>
      <c r="Q16" s="82" t="s">
        <v>41</v>
      </c>
      <c r="R16" s="83"/>
      <c r="S16" s="83"/>
      <c r="T16" s="83"/>
      <c r="U16" s="84"/>
      <c r="V16" s="82" t="s">
        <v>61</v>
      </c>
      <c r="W16" s="83"/>
      <c r="X16" s="83"/>
      <c r="Y16" s="83"/>
      <c r="Z16" s="84"/>
      <c r="AA16" s="108" t="s">
        <v>14</v>
      </c>
      <c r="AB16" s="108"/>
      <c r="AC16" s="108"/>
      <c r="AD16" s="108"/>
      <c r="AE16" s="108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28"/>
      <c r="AQ16" s="28"/>
      <c r="AR16" s="28"/>
      <c r="AS16" s="28"/>
      <c r="AT16" s="28"/>
    </row>
    <row r="17" spans="1:46" s="4" customFormat="1" ht="18" customHeight="1" x14ac:dyDescent="0.45">
      <c r="B17" s="85"/>
      <c r="C17" s="86"/>
      <c r="D17" s="86"/>
      <c r="E17" s="86"/>
      <c r="F17" s="87"/>
      <c r="G17" s="85"/>
      <c r="H17" s="86"/>
      <c r="I17" s="86"/>
      <c r="J17" s="86"/>
      <c r="K17" s="87"/>
      <c r="L17" s="85"/>
      <c r="M17" s="86"/>
      <c r="N17" s="86"/>
      <c r="O17" s="86"/>
      <c r="P17" s="87"/>
      <c r="Q17" s="85"/>
      <c r="R17" s="86"/>
      <c r="S17" s="86"/>
      <c r="T17" s="86"/>
      <c r="U17" s="87"/>
      <c r="V17" s="85"/>
      <c r="W17" s="86"/>
      <c r="X17" s="86"/>
      <c r="Y17" s="86"/>
      <c r="Z17" s="87"/>
      <c r="AA17" s="85" t="s">
        <v>13</v>
      </c>
      <c r="AB17" s="86"/>
      <c r="AC17" s="86"/>
      <c r="AD17" s="86"/>
      <c r="AE17" s="87"/>
      <c r="AF17" s="90" t="s">
        <v>15</v>
      </c>
      <c r="AG17" s="91"/>
      <c r="AH17" s="91"/>
      <c r="AI17" s="91"/>
      <c r="AJ17" s="92"/>
      <c r="AK17" s="90" t="s">
        <v>16</v>
      </c>
      <c r="AL17" s="91"/>
      <c r="AM17" s="91"/>
      <c r="AN17" s="91"/>
      <c r="AO17" s="92"/>
      <c r="AP17" s="28"/>
      <c r="AQ17" s="28"/>
      <c r="AR17" s="28"/>
      <c r="AS17" s="28"/>
      <c r="AT17" s="28"/>
    </row>
    <row r="18" spans="1:46" s="4" customFormat="1" ht="24" customHeight="1" x14ac:dyDescent="0.45">
      <c r="B18" s="97" t="s">
        <v>0</v>
      </c>
      <c r="C18" s="97"/>
      <c r="D18" s="97"/>
      <c r="E18" s="97"/>
      <c r="F18" s="97"/>
      <c r="G18" s="71"/>
      <c r="H18" s="72"/>
      <c r="I18" s="72"/>
      <c r="J18" s="72"/>
      <c r="K18" s="73"/>
      <c r="L18" s="54"/>
      <c r="M18" s="55"/>
      <c r="N18" s="55"/>
      <c r="O18" s="55"/>
      <c r="P18" s="56"/>
      <c r="Q18" s="54"/>
      <c r="R18" s="55"/>
      <c r="S18" s="55"/>
      <c r="T18" s="55"/>
      <c r="U18" s="56"/>
      <c r="V18" s="54"/>
      <c r="W18" s="55"/>
      <c r="X18" s="55"/>
      <c r="Y18" s="55"/>
      <c r="Z18" s="56"/>
      <c r="AA18" s="62" t="str">
        <f>IF(G18="","",SUM(L18:Z18))</f>
        <v/>
      </c>
      <c r="AB18" s="63"/>
      <c r="AC18" s="63"/>
      <c r="AD18" s="63"/>
      <c r="AE18" s="64"/>
      <c r="AF18" s="62" t="str">
        <f>IF(AA18="","",430000)</f>
        <v/>
      </c>
      <c r="AG18" s="63"/>
      <c r="AH18" s="63"/>
      <c r="AI18" s="63"/>
      <c r="AJ18" s="64"/>
      <c r="AK18" s="62">
        <f>IF(AF18="",0,IF(AA18-AF18&lt;0,0,AA18-AF18))</f>
        <v>0</v>
      </c>
      <c r="AL18" s="63"/>
      <c r="AM18" s="63"/>
      <c r="AN18" s="63"/>
      <c r="AO18" s="64"/>
      <c r="AP18" s="29"/>
      <c r="AQ18" s="29"/>
      <c r="AR18" s="29"/>
      <c r="AS18" s="29"/>
      <c r="AT18" s="29"/>
    </row>
    <row r="19" spans="1:46" s="4" customFormat="1" ht="24" customHeight="1" x14ac:dyDescent="0.45">
      <c r="B19" s="98" t="s">
        <v>0</v>
      </c>
      <c r="C19" s="98"/>
      <c r="D19" s="98"/>
      <c r="E19" s="98"/>
      <c r="F19" s="98"/>
      <c r="G19" s="71"/>
      <c r="H19" s="72"/>
      <c r="I19" s="72"/>
      <c r="J19" s="72"/>
      <c r="K19" s="73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58" t="str">
        <f>IF(G19="","",SUM(L19:Z19))</f>
        <v/>
      </c>
      <c r="AB19" s="58"/>
      <c r="AC19" s="58"/>
      <c r="AD19" s="58"/>
      <c r="AE19" s="58"/>
      <c r="AF19" s="58" t="str">
        <f t="shared" ref="AF19:AF23" si="0">IF(AA19="","",430000)</f>
        <v/>
      </c>
      <c r="AG19" s="58"/>
      <c r="AH19" s="58"/>
      <c r="AI19" s="58"/>
      <c r="AJ19" s="58"/>
      <c r="AK19" s="58">
        <f>IF(AF19="",0,IF(AA19-AF19&lt;0,0,AA19-AF19))</f>
        <v>0</v>
      </c>
      <c r="AL19" s="58"/>
      <c r="AM19" s="58"/>
      <c r="AN19" s="58"/>
      <c r="AO19" s="58"/>
      <c r="AP19" s="29"/>
      <c r="AQ19" s="29"/>
      <c r="AR19" s="29"/>
      <c r="AS19" s="29"/>
      <c r="AT19" s="29"/>
    </row>
    <row r="20" spans="1:46" s="4" customFormat="1" ht="24" customHeight="1" x14ac:dyDescent="0.45">
      <c r="B20" s="98" t="s">
        <v>0</v>
      </c>
      <c r="C20" s="98"/>
      <c r="D20" s="98"/>
      <c r="E20" s="98"/>
      <c r="F20" s="98"/>
      <c r="G20" s="71"/>
      <c r="H20" s="72"/>
      <c r="I20" s="72"/>
      <c r="J20" s="72"/>
      <c r="K20" s="73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58" t="str">
        <f t="shared" ref="AA20:AA23" si="1">IF(G20="","",SUM(L20:Z20))</f>
        <v/>
      </c>
      <c r="AB20" s="58"/>
      <c r="AC20" s="58"/>
      <c r="AD20" s="58"/>
      <c r="AE20" s="58"/>
      <c r="AF20" s="58" t="str">
        <f t="shared" si="0"/>
        <v/>
      </c>
      <c r="AG20" s="58"/>
      <c r="AH20" s="58"/>
      <c r="AI20" s="58"/>
      <c r="AJ20" s="58"/>
      <c r="AK20" s="93">
        <f t="shared" ref="AK20:AK23" si="2">IF(AF20="",0,IF(AA20-AF20&lt;0,0,AA20-AF20))</f>
        <v>0</v>
      </c>
      <c r="AL20" s="94"/>
      <c r="AM20" s="94"/>
      <c r="AN20" s="94"/>
      <c r="AO20" s="95"/>
      <c r="AP20" s="29"/>
      <c r="AQ20" s="29"/>
      <c r="AR20" s="29"/>
      <c r="AS20" s="29"/>
      <c r="AT20" s="29"/>
    </row>
    <row r="21" spans="1:46" s="4" customFormat="1" ht="24" customHeight="1" x14ac:dyDescent="0.45">
      <c r="B21" s="98" t="s">
        <v>0</v>
      </c>
      <c r="C21" s="98"/>
      <c r="D21" s="98"/>
      <c r="E21" s="98"/>
      <c r="F21" s="98"/>
      <c r="G21" s="71"/>
      <c r="H21" s="72"/>
      <c r="I21" s="72"/>
      <c r="J21" s="72"/>
      <c r="K21" s="73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58" t="str">
        <f t="shared" si="1"/>
        <v/>
      </c>
      <c r="AB21" s="58"/>
      <c r="AC21" s="58"/>
      <c r="AD21" s="58"/>
      <c r="AE21" s="58"/>
      <c r="AF21" s="58" t="str">
        <f t="shared" si="0"/>
        <v/>
      </c>
      <c r="AG21" s="58"/>
      <c r="AH21" s="58"/>
      <c r="AI21" s="58"/>
      <c r="AJ21" s="58"/>
      <c r="AK21" s="93">
        <f t="shared" si="2"/>
        <v>0</v>
      </c>
      <c r="AL21" s="94"/>
      <c r="AM21" s="94"/>
      <c r="AN21" s="94"/>
      <c r="AO21" s="95"/>
      <c r="AP21" s="29"/>
      <c r="AQ21" s="29"/>
      <c r="AR21" s="29"/>
      <c r="AS21" s="29"/>
      <c r="AT21" s="29"/>
    </row>
    <row r="22" spans="1:46" s="4" customFormat="1" ht="24" customHeight="1" x14ac:dyDescent="0.45">
      <c r="B22" s="98" t="s">
        <v>0</v>
      </c>
      <c r="C22" s="98"/>
      <c r="D22" s="98"/>
      <c r="E22" s="98"/>
      <c r="F22" s="98"/>
      <c r="G22" s="71"/>
      <c r="H22" s="72"/>
      <c r="I22" s="72"/>
      <c r="J22" s="72"/>
      <c r="K22" s="73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58" t="str">
        <f t="shared" si="1"/>
        <v/>
      </c>
      <c r="AB22" s="58"/>
      <c r="AC22" s="58"/>
      <c r="AD22" s="58"/>
      <c r="AE22" s="58"/>
      <c r="AF22" s="58" t="str">
        <f t="shared" si="0"/>
        <v/>
      </c>
      <c r="AG22" s="58"/>
      <c r="AH22" s="58"/>
      <c r="AI22" s="58"/>
      <c r="AJ22" s="58"/>
      <c r="AK22" s="93">
        <f t="shared" si="2"/>
        <v>0</v>
      </c>
      <c r="AL22" s="94"/>
      <c r="AM22" s="94"/>
      <c r="AN22" s="94"/>
      <c r="AO22" s="95"/>
      <c r="AP22" s="29"/>
      <c r="AQ22" s="29"/>
      <c r="AR22" s="29"/>
      <c r="AS22" s="29"/>
      <c r="AT22" s="29"/>
    </row>
    <row r="23" spans="1:46" s="4" customFormat="1" ht="24" customHeight="1" x14ac:dyDescent="0.45">
      <c r="B23" s="109" t="s">
        <v>0</v>
      </c>
      <c r="C23" s="109"/>
      <c r="D23" s="109"/>
      <c r="E23" s="109"/>
      <c r="F23" s="109"/>
      <c r="G23" s="71"/>
      <c r="H23" s="72"/>
      <c r="I23" s="72"/>
      <c r="J23" s="72"/>
      <c r="K23" s="73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59" t="str">
        <f t="shared" si="1"/>
        <v/>
      </c>
      <c r="AB23" s="59"/>
      <c r="AC23" s="59"/>
      <c r="AD23" s="59"/>
      <c r="AE23" s="59"/>
      <c r="AF23" s="59" t="str">
        <f t="shared" si="0"/>
        <v/>
      </c>
      <c r="AG23" s="59"/>
      <c r="AH23" s="59"/>
      <c r="AI23" s="59"/>
      <c r="AJ23" s="59"/>
      <c r="AK23" s="77">
        <f t="shared" si="2"/>
        <v>0</v>
      </c>
      <c r="AL23" s="78"/>
      <c r="AM23" s="78"/>
      <c r="AN23" s="78"/>
      <c r="AO23" s="79"/>
      <c r="AP23" s="29"/>
      <c r="AQ23" s="29"/>
      <c r="AR23" s="29"/>
      <c r="AS23" s="29"/>
      <c r="AT23" s="29"/>
    </row>
    <row r="24" spans="1:46" s="4" customFormat="1" ht="18" customHeight="1" x14ac:dyDescent="0.45">
      <c r="B24" s="65" t="s">
        <v>69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6"/>
      <c r="AQ24" s="66"/>
      <c r="AR24" s="66"/>
      <c r="AS24" s="66"/>
      <c r="AT24" s="66"/>
    </row>
    <row r="25" spans="1:46" s="4" customFormat="1" ht="18" customHeight="1" x14ac:dyDescent="0.45"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</row>
    <row r="26" spans="1:46" s="4" customFormat="1" ht="18" customHeight="1" x14ac:dyDescent="0.45"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</row>
    <row r="27" spans="1:46" ht="18" customHeight="1" x14ac:dyDescent="0.45"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</row>
    <row r="28" spans="1:46" ht="18" customHeight="1" x14ac:dyDescent="0.45">
      <c r="A28" s="1" t="s">
        <v>32</v>
      </c>
    </row>
    <row r="29" spans="1:46" ht="18" customHeight="1" x14ac:dyDescent="0.45">
      <c r="B29" s="1" t="s">
        <v>38</v>
      </c>
      <c r="R29" s="6"/>
      <c r="S29" s="6"/>
    </row>
    <row r="30" spans="1:46" ht="18" customHeight="1" x14ac:dyDescent="0.45">
      <c r="B30" s="124" t="s">
        <v>57</v>
      </c>
      <c r="C30" s="124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 t="s">
        <v>58</v>
      </c>
      <c r="O30" s="81"/>
      <c r="P30" s="81"/>
      <c r="Q30" s="81"/>
      <c r="R30" s="81"/>
      <c r="S30" s="81"/>
      <c r="T30" s="81"/>
      <c r="U30" s="81"/>
      <c r="V30" s="74" t="s">
        <v>59</v>
      </c>
      <c r="W30" s="74"/>
      <c r="X30" s="74"/>
      <c r="Y30" s="74"/>
      <c r="Z30" s="74"/>
      <c r="AA30" s="74"/>
      <c r="AB30" s="74"/>
      <c r="AC30" s="74"/>
      <c r="AD30" s="74" t="s">
        <v>60</v>
      </c>
      <c r="AE30" s="74"/>
      <c r="AF30" s="74"/>
      <c r="AG30" s="74"/>
      <c r="AH30" s="74"/>
      <c r="AI30" s="74"/>
      <c r="AJ30" s="74"/>
      <c r="AK30" s="74"/>
      <c r="AL30" s="39" t="s">
        <v>75</v>
      </c>
      <c r="AM30" s="40"/>
      <c r="AN30" s="40"/>
      <c r="AO30" s="40"/>
      <c r="AP30" s="40"/>
      <c r="AQ30" s="40"/>
      <c r="AR30" s="40"/>
      <c r="AS30" s="41"/>
    </row>
    <row r="31" spans="1:46" ht="18" customHeight="1" x14ac:dyDescent="0.45">
      <c r="B31" s="67"/>
      <c r="C31" s="68"/>
      <c r="D31" s="123" t="s">
        <v>33</v>
      </c>
      <c r="E31" s="123"/>
      <c r="F31" s="123"/>
      <c r="G31" s="123"/>
      <c r="H31" s="123"/>
      <c r="I31" s="123"/>
      <c r="J31" s="123"/>
      <c r="K31" s="123"/>
      <c r="L31" s="123"/>
      <c r="M31" s="123"/>
      <c r="N31" s="42">
        <v>7.3</v>
      </c>
      <c r="O31" s="42"/>
      <c r="P31" s="42"/>
      <c r="Q31" s="42"/>
      <c r="R31" s="42"/>
      <c r="S31" s="43"/>
      <c r="T31" s="44" t="s">
        <v>36</v>
      </c>
      <c r="U31" s="45"/>
      <c r="V31" s="42">
        <v>2.2999999999999998</v>
      </c>
      <c r="W31" s="42"/>
      <c r="X31" s="42"/>
      <c r="Y31" s="42"/>
      <c r="Z31" s="42"/>
      <c r="AA31" s="43"/>
      <c r="AB31" s="44" t="s">
        <v>36</v>
      </c>
      <c r="AC31" s="45"/>
      <c r="AD31" s="42">
        <v>1.8</v>
      </c>
      <c r="AE31" s="42"/>
      <c r="AF31" s="42"/>
      <c r="AG31" s="42"/>
      <c r="AH31" s="42"/>
      <c r="AI31" s="43"/>
      <c r="AJ31" s="44" t="s">
        <v>36</v>
      </c>
      <c r="AK31" s="45"/>
      <c r="AL31" s="42">
        <v>0.3</v>
      </c>
      <c r="AM31" s="42"/>
      <c r="AN31" s="42"/>
      <c r="AO31" s="42"/>
      <c r="AP31" s="42"/>
      <c r="AQ31" s="43"/>
      <c r="AR31" s="44" t="s">
        <v>10</v>
      </c>
      <c r="AS31" s="45"/>
    </row>
    <row r="32" spans="1:46" ht="18" customHeight="1" x14ac:dyDescent="0.45">
      <c r="B32" s="67"/>
      <c r="C32" s="68"/>
      <c r="D32" s="75" t="s">
        <v>34</v>
      </c>
      <c r="E32" s="75"/>
      <c r="F32" s="75"/>
      <c r="G32" s="75"/>
      <c r="H32" s="75"/>
      <c r="I32" s="75"/>
      <c r="J32" s="75"/>
      <c r="K32" s="75"/>
      <c r="L32" s="75"/>
      <c r="M32" s="75"/>
      <c r="N32" s="46">
        <v>24000</v>
      </c>
      <c r="O32" s="46"/>
      <c r="P32" s="46"/>
      <c r="Q32" s="46"/>
      <c r="R32" s="46"/>
      <c r="S32" s="47"/>
      <c r="T32" s="48" t="s">
        <v>37</v>
      </c>
      <c r="U32" s="49"/>
      <c r="V32" s="46">
        <v>12000</v>
      </c>
      <c r="W32" s="46"/>
      <c r="X32" s="46"/>
      <c r="Y32" s="46"/>
      <c r="Z32" s="46"/>
      <c r="AA32" s="47"/>
      <c r="AB32" s="48" t="s">
        <v>6</v>
      </c>
      <c r="AC32" s="49"/>
      <c r="AD32" s="46">
        <v>12000</v>
      </c>
      <c r="AE32" s="46"/>
      <c r="AF32" s="46"/>
      <c r="AG32" s="46"/>
      <c r="AH32" s="46"/>
      <c r="AI32" s="47"/>
      <c r="AJ32" s="48" t="s">
        <v>6</v>
      </c>
      <c r="AK32" s="49"/>
      <c r="AL32" s="46">
        <v>1990</v>
      </c>
      <c r="AM32" s="46"/>
      <c r="AN32" s="46"/>
      <c r="AO32" s="46"/>
      <c r="AP32" s="46"/>
      <c r="AQ32" s="47"/>
      <c r="AR32" s="48" t="s">
        <v>6</v>
      </c>
      <c r="AS32" s="49"/>
    </row>
    <row r="33" spans="1:46" ht="18" customHeight="1" x14ac:dyDescent="0.45">
      <c r="B33" s="69"/>
      <c r="C33" s="70"/>
      <c r="D33" s="76" t="s">
        <v>35</v>
      </c>
      <c r="E33" s="76"/>
      <c r="F33" s="76"/>
      <c r="G33" s="76"/>
      <c r="H33" s="76"/>
      <c r="I33" s="76"/>
      <c r="J33" s="76"/>
      <c r="K33" s="76"/>
      <c r="L33" s="76"/>
      <c r="M33" s="76"/>
      <c r="N33" s="50">
        <v>670000</v>
      </c>
      <c r="O33" s="50"/>
      <c r="P33" s="50"/>
      <c r="Q33" s="50"/>
      <c r="R33" s="50"/>
      <c r="S33" s="51"/>
      <c r="T33" s="52" t="s">
        <v>37</v>
      </c>
      <c r="U33" s="53"/>
      <c r="V33" s="50">
        <v>260000</v>
      </c>
      <c r="W33" s="50"/>
      <c r="X33" s="50"/>
      <c r="Y33" s="50"/>
      <c r="Z33" s="50"/>
      <c r="AA33" s="51"/>
      <c r="AB33" s="52" t="s">
        <v>37</v>
      </c>
      <c r="AC33" s="53"/>
      <c r="AD33" s="50">
        <v>170000</v>
      </c>
      <c r="AE33" s="50"/>
      <c r="AF33" s="50"/>
      <c r="AG33" s="50"/>
      <c r="AH33" s="50"/>
      <c r="AI33" s="51"/>
      <c r="AJ33" s="52" t="s">
        <v>37</v>
      </c>
      <c r="AK33" s="53"/>
      <c r="AL33" s="50">
        <v>30000</v>
      </c>
      <c r="AM33" s="50"/>
      <c r="AN33" s="50"/>
      <c r="AO33" s="50"/>
      <c r="AP33" s="50"/>
      <c r="AQ33" s="51"/>
      <c r="AR33" s="52" t="s">
        <v>6</v>
      </c>
      <c r="AS33" s="53"/>
    </row>
    <row r="34" spans="1:46" ht="18" customHeight="1" x14ac:dyDescent="0.45">
      <c r="B34" s="80" t="s">
        <v>83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</row>
    <row r="35" spans="1:46" s="4" customFormat="1" ht="18" customHeight="1" x14ac:dyDescent="0.45"/>
    <row r="36" spans="1:46" s="4" customFormat="1" ht="18" customHeight="1" x14ac:dyDescent="0.45">
      <c r="B36" s="114" t="s">
        <v>76</v>
      </c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6"/>
    </row>
    <row r="37" spans="1:46" s="4" customFormat="1" ht="18" customHeight="1" x14ac:dyDescent="0.45">
      <c r="B37" s="117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9"/>
    </row>
    <row r="38" spans="1:46" s="4" customFormat="1" ht="18" customHeight="1" x14ac:dyDescent="0.45">
      <c r="B38" s="117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9"/>
    </row>
    <row r="39" spans="1:46" s="4" customFormat="1" ht="18" customHeight="1" x14ac:dyDescent="0.45">
      <c r="B39" s="117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9"/>
    </row>
    <row r="40" spans="1:46" s="4" customFormat="1" ht="18" customHeight="1" x14ac:dyDescent="0.45">
      <c r="B40" s="117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9"/>
    </row>
    <row r="41" spans="1:46" s="4" customFormat="1" ht="18" customHeight="1" x14ac:dyDescent="0.45">
      <c r="B41" s="117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9"/>
    </row>
    <row r="42" spans="1:46" s="4" customFormat="1" ht="18" customHeight="1" x14ac:dyDescent="0.45">
      <c r="B42" s="120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2"/>
    </row>
    <row r="43" spans="1:46" s="4" customFormat="1" ht="18" customHeight="1" x14ac:dyDescent="0.45">
      <c r="A43" s="1" t="s">
        <v>31</v>
      </c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</row>
    <row r="44" spans="1:46" s="4" customFormat="1" ht="18" customHeight="1" x14ac:dyDescent="0.45">
      <c r="A44" s="1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</row>
    <row r="45" spans="1:46" s="4" customFormat="1" ht="18" customHeight="1" x14ac:dyDescent="0.45">
      <c r="A45" s="1"/>
      <c r="B45" s="8" t="s">
        <v>3</v>
      </c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10"/>
      <c r="AL45" s="10"/>
      <c r="AM45" s="10"/>
      <c r="AN45" s="10"/>
      <c r="AO45" s="10"/>
      <c r="AP45" s="10"/>
      <c r="AQ45" s="10"/>
      <c r="AR45" s="10"/>
      <c r="AS45" s="10"/>
      <c r="AT45" s="11"/>
    </row>
    <row r="46" spans="1:46" s="4" customFormat="1" ht="18" customHeight="1" x14ac:dyDescent="0.45">
      <c r="A46" s="1"/>
      <c r="B46" s="16"/>
      <c r="C46" s="1" t="s">
        <v>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7"/>
    </row>
    <row r="47" spans="1:46" s="4" customFormat="1" ht="18" customHeight="1" x14ac:dyDescent="0.45">
      <c r="A47" s="1"/>
      <c r="B47" s="16"/>
      <c r="C47" s="1"/>
      <c r="D47" s="33" t="s">
        <v>5</v>
      </c>
      <c r="E47" s="33"/>
      <c r="F47" s="33"/>
      <c r="G47" s="33"/>
      <c r="H47" s="33"/>
      <c r="I47" s="33"/>
      <c r="J47" s="33"/>
      <c r="K47" s="33"/>
      <c r="L47" s="1"/>
      <c r="M47" s="1"/>
      <c r="N47" s="30" t="s">
        <v>9</v>
      </c>
      <c r="O47" s="30"/>
      <c r="P47" s="30"/>
      <c r="Q47" s="30"/>
      <c r="R47" s="30"/>
      <c r="S47" s="1"/>
      <c r="T47" s="1"/>
      <c r="U47" s="1"/>
      <c r="V47" s="1"/>
      <c r="W47" s="30" t="s">
        <v>12</v>
      </c>
      <c r="X47" s="30"/>
      <c r="Y47" s="30"/>
      <c r="Z47" s="30"/>
      <c r="AA47" s="30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7"/>
    </row>
    <row r="48" spans="1:46" s="4" customFormat="1" ht="18" customHeight="1" x14ac:dyDescent="0.45">
      <c r="A48" s="1"/>
      <c r="B48" s="16"/>
      <c r="C48" s="1"/>
      <c r="D48" s="34">
        <f>SUM($AK$18:$AO$23)</f>
        <v>0</v>
      </c>
      <c r="E48" s="35"/>
      <c r="F48" s="35"/>
      <c r="G48" s="35"/>
      <c r="H48" s="35"/>
      <c r="I48" s="35"/>
      <c r="J48" s="30" t="s">
        <v>6</v>
      </c>
      <c r="K48" s="30"/>
      <c r="L48" s="30" t="s">
        <v>8</v>
      </c>
      <c r="M48" s="30"/>
      <c r="N48" s="57">
        <f>N31</f>
        <v>7.3</v>
      </c>
      <c r="O48" s="30"/>
      <c r="P48" s="30"/>
      <c r="Q48" s="30"/>
      <c r="R48" s="30"/>
      <c r="S48" s="30" t="s">
        <v>10</v>
      </c>
      <c r="T48" s="30"/>
      <c r="U48" s="30" t="s">
        <v>11</v>
      </c>
      <c r="V48" s="30"/>
      <c r="W48" s="37">
        <f>ROUNDDOWN(D48*N48/100,0)</f>
        <v>0</v>
      </c>
      <c r="X48" s="37"/>
      <c r="Y48" s="37"/>
      <c r="Z48" s="37"/>
      <c r="AA48" s="37"/>
      <c r="AB48" s="30" t="s">
        <v>6</v>
      </c>
      <c r="AC48" s="30"/>
      <c r="AD48" s="30" t="s">
        <v>21</v>
      </c>
      <c r="AE48" s="30"/>
      <c r="AF48" s="30" t="s">
        <v>20</v>
      </c>
      <c r="AG48" s="30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7"/>
    </row>
    <row r="49" spans="1:46" s="4" customFormat="1" ht="18" customHeight="1" x14ac:dyDescent="0.45">
      <c r="A49" s="1"/>
      <c r="B49" s="16"/>
      <c r="C49" s="1" t="s">
        <v>71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T49" s="18"/>
    </row>
    <row r="50" spans="1:46" s="4" customFormat="1" ht="18" customHeight="1" x14ac:dyDescent="0.45">
      <c r="A50" s="1"/>
      <c r="B50" s="16"/>
      <c r="C50" s="1"/>
      <c r="D50" s="33" t="s">
        <v>17</v>
      </c>
      <c r="E50" s="33"/>
      <c r="F50" s="33"/>
      <c r="G50" s="33"/>
      <c r="H50" s="33"/>
      <c r="I50" s="33"/>
      <c r="J50" s="33"/>
      <c r="K50" s="33"/>
      <c r="L50" s="1"/>
      <c r="M50" s="1"/>
      <c r="N50" s="30" t="s">
        <v>9</v>
      </c>
      <c r="O50" s="30"/>
      <c r="P50" s="30"/>
      <c r="Q50" s="30"/>
      <c r="R50" s="30"/>
      <c r="S50" s="1"/>
      <c r="T50" s="1"/>
      <c r="U50" s="1"/>
      <c r="V50" s="1"/>
      <c r="W50" s="30" t="s">
        <v>19</v>
      </c>
      <c r="X50" s="30"/>
      <c r="Y50" s="30"/>
      <c r="Z50" s="30"/>
      <c r="AA50" s="30"/>
      <c r="AB50" s="1"/>
      <c r="AC50" s="1"/>
      <c r="AD50" s="1"/>
      <c r="AE50" s="1"/>
      <c r="AT50" s="18"/>
    </row>
    <row r="51" spans="1:46" s="4" customFormat="1" ht="18" customHeight="1" x14ac:dyDescent="0.45">
      <c r="A51" s="1"/>
      <c r="B51" s="16"/>
      <c r="C51" s="1"/>
      <c r="D51" s="34">
        <f>COUNTIF(AA18:AE23,"&gt;=0")</f>
        <v>0</v>
      </c>
      <c r="E51" s="35"/>
      <c r="F51" s="35"/>
      <c r="G51" s="35"/>
      <c r="H51" s="35"/>
      <c r="I51" s="35"/>
      <c r="J51" s="30" t="s">
        <v>18</v>
      </c>
      <c r="K51" s="30"/>
      <c r="L51" s="30" t="s">
        <v>8</v>
      </c>
      <c r="M51" s="30"/>
      <c r="N51" s="31">
        <f>N32</f>
        <v>24000</v>
      </c>
      <c r="O51" s="31"/>
      <c r="P51" s="31"/>
      <c r="Q51" s="31"/>
      <c r="R51" s="31"/>
      <c r="S51" s="30" t="s">
        <v>6</v>
      </c>
      <c r="T51" s="30"/>
      <c r="U51" s="30" t="s">
        <v>11</v>
      </c>
      <c r="V51" s="30"/>
      <c r="W51" s="37">
        <f>ROUND(D51*N51,0)</f>
        <v>0</v>
      </c>
      <c r="X51" s="37"/>
      <c r="Y51" s="37"/>
      <c r="Z51" s="37"/>
      <c r="AA51" s="37"/>
      <c r="AB51" s="30" t="s">
        <v>6</v>
      </c>
      <c r="AC51" s="30"/>
      <c r="AD51" s="30" t="s">
        <v>70</v>
      </c>
      <c r="AE51" s="30"/>
      <c r="AT51" s="18"/>
    </row>
    <row r="52" spans="1:46" s="4" customFormat="1" ht="18" customHeight="1" x14ac:dyDescent="0.45">
      <c r="A52" s="1"/>
      <c r="B52" s="16"/>
      <c r="C52" s="1" t="s">
        <v>73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T52" s="18"/>
    </row>
    <row r="53" spans="1:46" s="4" customFormat="1" ht="18" customHeight="1" x14ac:dyDescent="0.45">
      <c r="B53" s="12"/>
      <c r="D53" s="30" t="s">
        <v>20</v>
      </c>
      <c r="E53" s="30"/>
      <c r="F53" s="30" t="s">
        <v>23</v>
      </c>
      <c r="G53" s="30"/>
      <c r="H53" s="30" t="s">
        <v>22</v>
      </c>
      <c r="I53" s="30"/>
      <c r="J53" s="30"/>
      <c r="K53" s="30"/>
      <c r="L53" s="30"/>
      <c r="M53" s="30"/>
      <c r="N53" s="30"/>
      <c r="O53" s="30"/>
      <c r="P53" s="30"/>
      <c r="Q53" s="30"/>
      <c r="R53" s="30" t="s">
        <v>24</v>
      </c>
      <c r="S53" s="30"/>
      <c r="T53" s="36">
        <f>ROUNDDOWN(W48+W51,-2)</f>
        <v>0</v>
      </c>
      <c r="U53" s="36"/>
      <c r="V53" s="36"/>
      <c r="W53" s="36"/>
      <c r="X53" s="36"/>
      <c r="Y53" s="36"/>
      <c r="Z53" s="36"/>
      <c r="AA53" s="30" t="s">
        <v>6</v>
      </c>
      <c r="AB53" s="30"/>
      <c r="AC53" s="4" t="s">
        <v>25</v>
      </c>
      <c r="AT53" s="18"/>
    </row>
    <row r="54" spans="1:46" s="4" customFormat="1" ht="18" customHeight="1" x14ac:dyDescent="0.45">
      <c r="B54" s="13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9"/>
    </row>
    <row r="55" spans="1:46" s="4" customFormat="1" ht="18" customHeight="1" x14ac:dyDescent="0.45">
      <c r="A55" s="1"/>
      <c r="B55" s="8" t="s">
        <v>26</v>
      </c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10"/>
      <c r="AL55" s="10"/>
      <c r="AM55" s="10"/>
      <c r="AN55" s="10"/>
      <c r="AO55" s="10"/>
      <c r="AP55" s="10"/>
      <c r="AQ55" s="10"/>
      <c r="AR55" s="10"/>
      <c r="AS55" s="10"/>
      <c r="AT55" s="11"/>
    </row>
    <row r="56" spans="1:46" s="4" customFormat="1" ht="18" customHeight="1" x14ac:dyDescent="0.45">
      <c r="A56" s="1"/>
      <c r="B56" s="16"/>
      <c r="C56" s="1" t="s">
        <v>44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7"/>
    </row>
    <row r="57" spans="1:46" s="4" customFormat="1" ht="18" customHeight="1" x14ac:dyDescent="0.45">
      <c r="A57" s="1"/>
      <c r="B57" s="16"/>
      <c r="C57" s="1"/>
      <c r="D57" s="33" t="s">
        <v>5</v>
      </c>
      <c r="E57" s="33"/>
      <c r="F57" s="33"/>
      <c r="G57" s="33"/>
      <c r="H57" s="33"/>
      <c r="I57" s="33"/>
      <c r="J57" s="33"/>
      <c r="K57" s="33"/>
      <c r="L57" s="1"/>
      <c r="M57" s="1"/>
      <c r="N57" s="30" t="s">
        <v>9</v>
      </c>
      <c r="O57" s="30"/>
      <c r="P57" s="30"/>
      <c r="Q57" s="30"/>
      <c r="R57" s="30"/>
      <c r="S57" s="1"/>
      <c r="T57" s="1"/>
      <c r="U57" s="1"/>
      <c r="V57" s="1"/>
      <c r="W57" s="30" t="s">
        <v>12</v>
      </c>
      <c r="X57" s="30"/>
      <c r="Y57" s="30"/>
      <c r="Z57" s="30"/>
      <c r="AA57" s="30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7"/>
    </row>
    <row r="58" spans="1:46" s="4" customFormat="1" ht="18" customHeight="1" x14ac:dyDescent="0.45">
      <c r="A58" s="1"/>
      <c r="B58" s="16"/>
      <c r="C58" s="1"/>
      <c r="D58" s="34">
        <f>SUM($AK$18:$AO$23)</f>
        <v>0</v>
      </c>
      <c r="E58" s="35"/>
      <c r="F58" s="35"/>
      <c r="G58" s="35"/>
      <c r="H58" s="35"/>
      <c r="I58" s="35"/>
      <c r="J58" s="30" t="s">
        <v>6</v>
      </c>
      <c r="K58" s="30"/>
      <c r="L58" s="30" t="s">
        <v>28</v>
      </c>
      <c r="M58" s="30"/>
      <c r="N58" s="125">
        <f>V31</f>
        <v>2.2999999999999998</v>
      </c>
      <c r="O58" s="125"/>
      <c r="P58" s="125"/>
      <c r="Q58" s="125"/>
      <c r="R58" s="125"/>
      <c r="S58" s="30" t="s">
        <v>29</v>
      </c>
      <c r="T58" s="30"/>
      <c r="U58" s="30" t="s">
        <v>11</v>
      </c>
      <c r="V58" s="30"/>
      <c r="W58" s="37">
        <f>ROUNDDOWN(D58*N58/100,0)</f>
        <v>0</v>
      </c>
      <c r="X58" s="37"/>
      <c r="Y58" s="37"/>
      <c r="Z58" s="37"/>
      <c r="AA58" s="37"/>
      <c r="AB58" s="30" t="s">
        <v>6</v>
      </c>
      <c r="AC58" s="30"/>
      <c r="AD58" s="30" t="s">
        <v>21</v>
      </c>
      <c r="AE58" s="30"/>
      <c r="AF58" s="30" t="s">
        <v>56</v>
      </c>
      <c r="AG58" s="30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7"/>
    </row>
    <row r="59" spans="1:46" s="4" customFormat="1" ht="18" customHeight="1" x14ac:dyDescent="0.45">
      <c r="A59" s="1"/>
      <c r="B59" s="16"/>
      <c r="C59" s="1" t="s">
        <v>45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T59" s="18"/>
    </row>
    <row r="60" spans="1:46" s="4" customFormat="1" ht="18" customHeight="1" x14ac:dyDescent="0.45">
      <c r="A60" s="1"/>
      <c r="B60" s="16"/>
      <c r="C60" s="1"/>
      <c r="D60" s="33" t="s">
        <v>17</v>
      </c>
      <c r="E60" s="33"/>
      <c r="F60" s="33"/>
      <c r="G60" s="33"/>
      <c r="H60" s="33"/>
      <c r="I60" s="33"/>
      <c r="J60" s="33"/>
      <c r="K60" s="33"/>
      <c r="L60" s="1"/>
      <c r="M60" s="1"/>
      <c r="N60" s="30" t="s">
        <v>9</v>
      </c>
      <c r="O60" s="30"/>
      <c r="P60" s="30"/>
      <c r="Q60" s="30"/>
      <c r="R60" s="30"/>
      <c r="S60" s="1"/>
      <c r="T60" s="1"/>
      <c r="U60" s="1"/>
      <c r="V60" s="1"/>
      <c r="W60" s="30" t="s">
        <v>19</v>
      </c>
      <c r="X60" s="30"/>
      <c r="Y60" s="30"/>
      <c r="Z60" s="30"/>
      <c r="AA60" s="30"/>
      <c r="AB60" s="1"/>
      <c r="AC60" s="1"/>
      <c r="AD60" s="1"/>
      <c r="AE60" s="1"/>
      <c r="AT60" s="18"/>
    </row>
    <row r="61" spans="1:46" s="4" customFormat="1" ht="18" customHeight="1" x14ac:dyDescent="0.45">
      <c r="A61" s="1"/>
      <c r="B61" s="16"/>
      <c r="C61" s="1"/>
      <c r="D61" s="34">
        <f>COUNTIF(AA18:AE23,"&gt;=0")</f>
        <v>0</v>
      </c>
      <c r="E61" s="35"/>
      <c r="F61" s="35"/>
      <c r="G61" s="35"/>
      <c r="H61" s="35"/>
      <c r="I61" s="35"/>
      <c r="J61" s="33" t="s">
        <v>18</v>
      </c>
      <c r="K61" s="33"/>
      <c r="L61" s="33" t="s">
        <v>8</v>
      </c>
      <c r="M61" s="33"/>
      <c r="N61" s="36">
        <f>V32</f>
        <v>12000</v>
      </c>
      <c r="O61" s="36"/>
      <c r="P61" s="36"/>
      <c r="Q61" s="36"/>
      <c r="R61" s="36"/>
      <c r="S61" s="33" t="s">
        <v>6</v>
      </c>
      <c r="T61" s="33"/>
      <c r="U61" s="33" t="s">
        <v>11</v>
      </c>
      <c r="V61" s="33"/>
      <c r="W61" s="37">
        <f>ROUND(D61*N61,0)</f>
        <v>0</v>
      </c>
      <c r="X61" s="37"/>
      <c r="Y61" s="37"/>
      <c r="Z61" s="37"/>
      <c r="AA61" s="37"/>
      <c r="AB61" s="33" t="s">
        <v>6</v>
      </c>
      <c r="AC61" s="33"/>
      <c r="AD61" s="30" t="s">
        <v>55</v>
      </c>
      <c r="AE61" s="30"/>
      <c r="AT61" s="18"/>
    </row>
    <row r="62" spans="1:46" s="4" customFormat="1" ht="18" customHeight="1" x14ac:dyDescent="0.45">
      <c r="A62" s="1"/>
      <c r="B62" s="16"/>
      <c r="C62" s="1" t="s">
        <v>46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T62" s="18"/>
    </row>
    <row r="63" spans="1:46" s="4" customFormat="1" ht="18" customHeight="1" x14ac:dyDescent="0.45">
      <c r="B63" s="12"/>
      <c r="D63" s="30" t="s">
        <v>47</v>
      </c>
      <c r="E63" s="30"/>
      <c r="F63" s="30" t="s">
        <v>23</v>
      </c>
      <c r="G63" s="30"/>
      <c r="H63" s="30" t="s">
        <v>48</v>
      </c>
      <c r="I63" s="30"/>
      <c r="J63" s="30" t="s">
        <v>24</v>
      </c>
      <c r="K63" s="30"/>
      <c r="L63" s="31">
        <f>ROUNDDOWN(W58+W61,-2)</f>
        <v>0</v>
      </c>
      <c r="M63" s="31"/>
      <c r="N63" s="31"/>
      <c r="O63" s="31"/>
      <c r="P63" s="31"/>
      <c r="Q63" s="31"/>
      <c r="R63" s="31"/>
      <c r="S63" s="30" t="s">
        <v>6</v>
      </c>
      <c r="T63" s="30"/>
      <c r="U63" s="4" t="s">
        <v>25</v>
      </c>
      <c r="AT63" s="18"/>
    </row>
    <row r="64" spans="1:46" s="4" customFormat="1" ht="18" customHeight="1" x14ac:dyDescent="0.45">
      <c r="B64" s="13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9"/>
    </row>
    <row r="65" spans="1:46" s="4" customFormat="1" ht="18" customHeight="1" x14ac:dyDescent="0.45">
      <c r="A65" s="1"/>
      <c r="B65" s="8" t="s">
        <v>27</v>
      </c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10"/>
      <c r="AL65" s="10"/>
      <c r="AM65" s="10"/>
      <c r="AN65" s="10"/>
      <c r="AO65" s="10"/>
      <c r="AP65" s="10"/>
      <c r="AQ65" s="10"/>
      <c r="AR65" s="10"/>
      <c r="AS65" s="10"/>
      <c r="AT65" s="11"/>
    </row>
    <row r="66" spans="1:46" s="4" customFormat="1" ht="18" customHeight="1" x14ac:dyDescent="0.45">
      <c r="A66" s="1"/>
      <c r="B66" s="16"/>
      <c r="C66" s="1" t="s">
        <v>49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7"/>
    </row>
    <row r="67" spans="1:46" s="4" customFormat="1" ht="18" customHeight="1" x14ac:dyDescent="0.45">
      <c r="A67" s="1"/>
      <c r="B67" s="32" t="s">
        <v>68</v>
      </c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0" t="s">
        <v>9</v>
      </c>
      <c r="O67" s="30"/>
      <c r="P67" s="30"/>
      <c r="Q67" s="30"/>
      <c r="R67" s="30"/>
      <c r="S67" s="1"/>
      <c r="T67" s="1"/>
      <c r="U67" s="1"/>
      <c r="V67" s="1"/>
      <c r="W67" s="30" t="s">
        <v>12</v>
      </c>
      <c r="X67" s="30"/>
      <c r="Y67" s="30"/>
      <c r="Z67" s="30"/>
      <c r="AA67" s="30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7"/>
    </row>
    <row r="68" spans="1:46" s="4" customFormat="1" ht="18" customHeight="1" x14ac:dyDescent="0.45">
      <c r="A68" s="1"/>
      <c r="B68" s="16"/>
      <c r="C68" s="1"/>
      <c r="D68" s="34" cm="1">
        <f t="array" ref="D68">SUMPRODUCT((G18:K23="40～64歳")*($AK$18:$AO$23))</f>
        <v>0</v>
      </c>
      <c r="E68" s="35"/>
      <c r="F68" s="35"/>
      <c r="G68" s="35"/>
      <c r="H68" s="35"/>
      <c r="I68" s="35"/>
      <c r="J68" s="33" t="s">
        <v>6</v>
      </c>
      <c r="K68" s="33"/>
      <c r="L68" s="33" t="s">
        <v>8</v>
      </c>
      <c r="M68" s="33"/>
      <c r="N68" s="38">
        <f>AD31</f>
        <v>1.8</v>
      </c>
      <c r="O68" s="38"/>
      <c r="P68" s="38"/>
      <c r="Q68" s="38"/>
      <c r="R68" s="38"/>
      <c r="S68" s="33" t="s">
        <v>10</v>
      </c>
      <c r="T68" s="33"/>
      <c r="U68" s="33" t="s">
        <v>11</v>
      </c>
      <c r="V68" s="33"/>
      <c r="W68" s="37">
        <f>ROUNDDOWN(D68*N68/100,0)</f>
        <v>0</v>
      </c>
      <c r="X68" s="37"/>
      <c r="Y68" s="37"/>
      <c r="Z68" s="37"/>
      <c r="AA68" s="37"/>
      <c r="AB68" s="30" t="s">
        <v>6</v>
      </c>
      <c r="AC68" s="30"/>
      <c r="AD68" s="30" t="s">
        <v>21</v>
      </c>
      <c r="AE68" s="30"/>
      <c r="AF68" s="30" t="s">
        <v>52</v>
      </c>
      <c r="AG68" s="30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7"/>
    </row>
    <row r="69" spans="1:46" s="4" customFormat="1" ht="18" customHeight="1" x14ac:dyDescent="0.45">
      <c r="A69" s="1"/>
      <c r="B69" s="16"/>
      <c r="C69" s="1" t="s">
        <v>50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T69" s="18"/>
    </row>
    <row r="70" spans="1:46" s="4" customFormat="1" ht="18" customHeight="1" x14ac:dyDescent="0.45">
      <c r="A70" s="1"/>
      <c r="B70" s="32" t="s">
        <v>67</v>
      </c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0" t="s">
        <v>9</v>
      </c>
      <c r="O70" s="30"/>
      <c r="P70" s="30"/>
      <c r="Q70" s="30"/>
      <c r="R70" s="30"/>
      <c r="S70" s="1"/>
      <c r="T70" s="1"/>
      <c r="U70" s="1"/>
      <c r="V70" s="1"/>
      <c r="W70" s="30" t="s">
        <v>19</v>
      </c>
      <c r="X70" s="30"/>
      <c r="Y70" s="30"/>
      <c r="Z70" s="30"/>
      <c r="AA70" s="30"/>
      <c r="AB70" s="1"/>
      <c r="AC70" s="1"/>
      <c r="AD70" s="1"/>
      <c r="AE70" s="1"/>
      <c r="AT70" s="18"/>
    </row>
    <row r="71" spans="1:46" s="4" customFormat="1" ht="18" customHeight="1" x14ac:dyDescent="0.45">
      <c r="A71" s="1"/>
      <c r="B71" s="16"/>
      <c r="C71" s="1"/>
      <c r="D71" s="34">
        <f>COUNTIFS(G18:K23,"40～64歳",AA18:AE23,"&gt;=0")</f>
        <v>0</v>
      </c>
      <c r="E71" s="35"/>
      <c r="F71" s="35"/>
      <c r="G71" s="35"/>
      <c r="H71" s="35"/>
      <c r="I71" s="35"/>
      <c r="J71" s="33" t="s">
        <v>18</v>
      </c>
      <c r="K71" s="33"/>
      <c r="L71" s="33" t="s">
        <v>8</v>
      </c>
      <c r="M71" s="33"/>
      <c r="N71" s="36">
        <f>AD32</f>
        <v>12000</v>
      </c>
      <c r="O71" s="36"/>
      <c r="P71" s="36"/>
      <c r="Q71" s="36"/>
      <c r="R71" s="36"/>
      <c r="S71" s="33" t="s">
        <v>6</v>
      </c>
      <c r="T71" s="33"/>
      <c r="U71" s="33" t="s">
        <v>11</v>
      </c>
      <c r="V71" s="33"/>
      <c r="W71" s="37">
        <f>ROUND(D71*N71,0)</f>
        <v>0</v>
      </c>
      <c r="X71" s="37"/>
      <c r="Y71" s="37"/>
      <c r="Z71" s="37"/>
      <c r="AA71" s="37"/>
      <c r="AB71" s="33" t="s">
        <v>6</v>
      </c>
      <c r="AC71" s="33"/>
      <c r="AD71" s="30" t="s">
        <v>54</v>
      </c>
      <c r="AE71" s="30"/>
      <c r="AT71" s="18"/>
    </row>
    <row r="72" spans="1:46" s="4" customFormat="1" ht="18" customHeight="1" x14ac:dyDescent="0.45">
      <c r="A72" s="1"/>
      <c r="B72" s="16"/>
      <c r="C72" s="1" t="s">
        <v>51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T72" s="18"/>
    </row>
    <row r="73" spans="1:46" s="4" customFormat="1" ht="18" customHeight="1" x14ac:dyDescent="0.45">
      <c r="B73" s="12"/>
      <c r="D73" s="30" t="s">
        <v>52</v>
      </c>
      <c r="E73" s="30"/>
      <c r="F73" s="30" t="s">
        <v>23</v>
      </c>
      <c r="G73" s="30"/>
      <c r="H73" s="30" t="s">
        <v>53</v>
      </c>
      <c r="I73" s="30"/>
      <c r="J73" s="30" t="s">
        <v>24</v>
      </c>
      <c r="K73" s="30"/>
      <c r="L73" s="31">
        <f>ROUNDDOWN(W68+W71,-2)</f>
        <v>0</v>
      </c>
      <c r="M73" s="31"/>
      <c r="N73" s="31"/>
      <c r="O73" s="31"/>
      <c r="P73" s="31"/>
      <c r="Q73" s="31"/>
      <c r="R73" s="31"/>
      <c r="S73" s="30" t="s">
        <v>6</v>
      </c>
      <c r="T73" s="30"/>
      <c r="U73" s="4" t="s">
        <v>25</v>
      </c>
      <c r="AT73" s="18"/>
    </row>
    <row r="74" spans="1:46" s="4" customFormat="1" ht="18" customHeight="1" x14ac:dyDescent="0.45">
      <c r="B74" s="12"/>
      <c r="AT74" s="18"/>
    </row>
    <row r="75" spans="1:46" s="4" customFormat="1" ht="18" customHeight="1" x14ac:dyDescent="0.45">
      <c r="A75" s="1"/>
      <c r="B75" s="8" t="s">
        <v>77</v>
      </c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10"/>
      <c r="AL75" s="10"/>
      <c r="AM75" s="10"/>
      <c r="AN75" s="10"/>
      <c r="AO75" s="10"/>
      <c r="AP75" s="10"/>
      <c r="AQ75" s="10"/>
      <c r="AR75" s="10"/>
      <c r="AS75" s="10"/>
      <c r="AT75" s="11"/>
    </row>
    <row r="76" spans="1:46" s="4" customFormat="1" ht="18" customHeight="1" x14ac:dyDescent="0.45">
      <c r="A76" s="1"/>
      <c r="B76" s="16"/>
      <c r="C76" s="1" t="s">
        <v>49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7"/>
    </row>
    <row r="77" spans="1:46" s="4" customFormat="1" ht="18" customHeight="1" x14ac:dyDescent="0.45">
      <c r="A77" s="1"/>
      <c r="B77" s="32" t="s">
        <v>78</v>
      </c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0" t="s">
        <v>9</v>
      </c>
      <c r="O77" s="30"/>
      <c r="P77" s="30"/>
      <c r="Q77" s="30"/>
      <c r="R77" s="30"/>
      <c r="S77" s="1"/>
      <c r="T77" s="1"/>
      <c r="U77" s="1"/>
      <c r="V77" s="1"/>
      <c r="W77" s="30" t="s">
        <v>12</v>
      </c>
      <c r="X77" s="30"/>
      <c r="Y77" s="30"/>
      <c r="Z77" s="30"/>
      <c r="AA77" s="30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7"/>
    </row>
    <row r="78" spans="1:46" s="4" customFormat="1" ht="18" customHeight="1" x14ac:dyDescent="0.45">
      <c r="A78" s="1"/>
      <c r="B78" s="16"/>
      <c r="C78" s="1"/>
      <c r="D78" s="34" cm="1">
        <f t="array" ref="D78">SUM($AK$18:$AO$23)-SUMPRODUCT((G18:K23="0～17歳")*($AK$18:$AO$23))</f>
        <v>0</v>
      </c>
      <c r="E78" s="35"/>
      <c r="F78" s="35"/>
      <c r="G78" s="35"/>
      <c r="H78" s="35"/>
      <c r="I78" s="35"/>
      <c r="J78" s="33" t="s">
        <v>6</v>
      </c>
      <c r="K78" s="33"/>
      <c r="L78" s="33" t="s">
        <v>8</v>
      </c>
      <c r="M78" s="33"/>
      <c r="N78" s="38">
        <f>AL31</f>
        <v>0.3</v>
      </c>
      <c r="O78" s="38"/>
      <c r="P78" s="38"/>
      <c r="Q78" s="38"/>
      <c r="R78" s="38"/>
      <c r="S78" s="33" t="s">
        <v>10</v>
      </c>
      <c r="T78" s="33"/>
      <c r="U78" s="33" t="s">
        <v>11</v>
      </c>
      <c r="V78" s="33"/>
      <c r="W78" s="37">
        <f>ROUNDDOWN(D78*N78/100,0)</f>
        <v>0</v>
      </c>
      <c r="X78" s="37"/>
      <c r="Y78" s="37"/>
      <c r="Z78" s="37"/>
      <c r="AA78" s="37"/>
      <c r="AB78" s="30" t="s">
        <v>6</v>
      </c>
      <c r="AC78" s="30"/>
      <c r="AD78" s="30" t="s">
        <v>21</v>
      </c>
      <c r="AE78" s="30"/>
      <c r="AF78" s="30" t="s">
        <v>52</v>
      </c>
      <c r="AG78" s="30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7"/>
    </row>
    <row r="79" spans="1:46" s="4" customFormat="1" ht="18" customHeight="1" x14ac:dyDescent="0.45">
      <c r="A79" s="1"/>
      <c r="B79" s="16"/>
      <c r="C79" s="1" t="s">
        <v>50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T79" s="18"/>
    </row>
    <row r="80" spans="1:46" s="4" customFormat="1" ht="18" customHeight="1" x14ac:dyDescent="0.45">
      <c r="A80" s="1"/>
      <c r="B80" s="32" t="s">
        <v>79</v>
      </c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0" t="s">
        <v>9</v>
      </c>
      <c r="O80" s="30"/>
      <c r="P80" s="30"/>
      <c r="Q80" s="30"/>
      <c r="R80" s="30"/>
      <c r="S80" s="1"/>
      <c r="T80" s="1"/>
      <c r="U80" s="1"/>
      <c r="V80" s="1"/>
      <c r="W80" s="30" t="s">
        <v>19</v>
      </c>
      <c r="X80" s="30"/>
      <c r="Y80" s="30"/>
      <c r="Z80" s="30"/>
      <c r="AA80" s="30"/>
      <c r="AB80" s="1"/>
      <c r="AC80" s="1"/>
      <c r="AD80" s="1"/>
      <c r="AE80" s="1"/>
      <c r="AT80" s="18"/>
    </row>
    <row r="81" spans="1:46" s="4" customFormat="1" ht="18" customHeight="1" x14ac:dyDescent="0.45">
      <c r="A81" s="1"/>
      <c r="B81" s="16"/>
      <c r="C81" s="1"/>
      <c r="D81" s="34">
        <f>COUNTIF(AA18:AE23,"&gt;=0")-COUNTIFS(G18:K23,"0～17歳",AA18:AE23,"&gt;=0")</f>
        <v>0</v>
      </c>
      <c r="E81" s="35"/>
      <c r="F81" s="35"/>
      <c r="G81" s="35"/>
      <c r="H81" s="35"/>
      <c r="I81" s="35"/>
      <c r="J81" s="33" t="s">
        <v>18</v>
      </c>
      <c r="K81" s="33"/>
      <c r="L81" s="33" t="s">
        <v>8</v>
      </c>
      <c r="M81" s="33"/>
      <c r="N81" s="36">
        <f>AL32</f>
        <v>1990</v>
      </c>
      <c r="O81" s="36"/>
      <c r="P81" s="36"/>
      <c r="Q81" s="36"/>
      <c r="R81" s="36"/>
      <c r="S81" s="33" t="s">
        <v>6</v>
      </c>
      <c r="T81" s="33"/>
      <c r="U81" s="33" t="s">
        <v>11</v>
      </c>
      <c r="V81" s="33"/>
      <c r="W81" s="37">
        <f>ROUND(D81*N81,0)</f>
        <v>0</v>
      </c>
      <c r="X81" s="37"/>
      <c r="Y81" s="37"/>
      <c r="Z81" s="37"/>
      <c r="AA81" s="37"/>
      <c r="AB81" s="33" t="s">
        <v>6</v>
      </c>
      <c r="AC81" s="33"/>
      <c r="AD81" s="30" t="s">
        <v>54</v>
      </c>
      <c r="AE81" s="30"/>
      <c r="AT81" s="18"/>
    </row>
    <row r="82" spans="1:46" s="4" customFormat="1" ht="18" customHeight="1" x14ac:dyDescent="0.45">
      <c r="A82" s="1"/>
      <c r="B82" s="16"/>
      <c r="C82" s="1" t="s">
        <v>81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T82" s="18"/>
    </row>
    <row r="83" spans="1:46" s="4" customFormat="1" ht="18" customHeight="1" x14ac:dyDescent="0.45">
      <c r="B83" s="12"/>
      <c r="D83" s="30" t="s">
        <v>52</v>
      </c>
      <c r="E83" s="30"/>
      <c r="F83" s="30" t="s">
        <v>23</v>
      </c>
      <c r="G83" s="30"/>
      <c r="H83" s="30" t="s">
        <v>53</v>
      </c>
      <c r="I83" s="30"/>
      <c r="J83" s="30" t="s">
        <v>11</v>
      </c>
      <c r="K83" s="30"/>
      <c r="L83" s="31">
        <f>ROUNDDOWN(W78+W81,-2)</f>
        <v>0</v>
      </c>
      <c r="M83" s="31"/>
      <c r="N83" s="31"/>
      <c r="O83" s="31"/>
      <c r="P83" s="31"/>
      <c r="Q83" s="31"/>
      <c r="R83" s="31"/>
      <c r="S83" s="30" t="s">
        <v>6</v>
      </c>
      <c r="T83" s="30"/>
      <c r="U83" s="4" t="s">
        <v>25</v>
      </c>
      <c r="AT83" s="18"/>
    </row>
    <row r="84" spans="1:46" s="4" customFormat="1" ht="18" customHeight="1" x14ac:dyDescent="0.45">
      <c r="B84" s="12"/>
      <c r="AT84" s="18"/>
    </row>
    <row r="85" spans="1:46" s="4" customFormat="1" ht="18" customHeight="1" x14ac:dyDescent="0.45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 t="s">
        <v>64</v>
      </c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</row>
    <row r="86" spans="1:46" s="4" customFormat="1" ht="18" customHeight="1" x14ac:dyDescent="0.45">
      <c r="A86" s="1"/>
      <c r="B86" s="20" t="s">
        <v>65</v>
      </c>
      <c r="C86" s="21"/>
      <c r="D86" s="21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3"/>
    </row>
    <row r="87" spans="1:46" s="4" customFormat="1" ht="18" customHeight="1" x14ac:dyDescent="0.45">
      <c r="B87" s="24"/>
      <c r="D87" s="129" t="s">
        <v>39</v>
      </c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29"/>
      <c r="S87" s="129" t="s">
        <v>40</v>
      </c>
      <c r="T87" s="129"/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9"/>
      <c r="AH87" s="129"/>
      <c r="AI87" s="129"/>
      <c r="AJ87" s="129"/>
      <c r="AK87" s="129"/>
      <c r="AL87" s="129"/>
      <c r="AM87" s="129"/>
      <c r="AN87" s="129"/>
      <c r="AO87" s="129"/>
      <c r="AP87" s="129"/>
      <c r="AQ87" s="129"/>
      <c r="AR87" s="129"/>
      <c r="AS87" s="129"/>
      <c r="AT87" s="130"/>
    </row>
    <row r="88" spans="1:46" s="4" customFormat="1" ht="18" customHeight="1" x14ac:dyDescent="0.45">
      <c r="B88" s="24"/>
      <c r="D88" s="128">
        <f>IF(N33&lt;T53,N33,T53)</f>
        <v>0</v>
      </c>
      <c r="E88" s="128"/>
      <c r="F88" s="128"/>
      <c r="G88" s="128"/>
      <c r="H88" s="128"/>
      <c r="I88" s="128"/>
      <c r="J88" s="128"/>
      <c r="K88" s="128"/>
      <c r="L88" s="128"/>
      <c r="M88" s="128"/>
      <c r="N88" s="128"/>
      <c r="O88" s="30" t="s">
        <v>6</v>
      </c>
      <c r="P88" s="30"/>
      <c r="Q88" s="30" t="s">
        <v>23</v>
      </c>
      <c r="R88" s="30"/>
      <c r="S88" s="128">
        <f>IF(V33&lt;L63,V33,L63)</f>
        <v>0</v>
      </c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30" t="s">
        <v>6</v>
      </c>
      <c r="AE88" s="30"/>
      <c r="AF88" s="30" t="s">
        <v>23</v>
      </c>
      <c r="AG88" s="30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30"/>
      <c r="AT88" s="68"/>
    </row>
    <row r="89" spans="1:46" s="4" customFormat="1" ht="18" customHeight="1" x14ac:dyDescent="0.45">
      <c r="B89" s="24"/>
      <c r="D89" s="129" t="s">
        <v>80</v>
      </c>
      <c r="E89" s="129"/>
      <c r="F89" s="129"/>
      <c r="G89" s="129"/>
      <c r="H89" s="129"/>
      <c r="I89" s="129"/>
      <c r="J89" s="129"/>
      <c r="K89" s="129"/>
      <c r="L89" s="129"/>
      <c r="M89" s="129"/>
      <c r="N89" s="129"/>
      <c r="O89" s="129"/>
      <c r="P89" s="129"/>
      <c r="S89" s="129" t="s">
        <v>82</v>
      </c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9"/>
      <c r="AH89" s="129"/>
      <c r="AI89" s="129"/>
      <c r="AJ89" s="129"/>
      <c r="AK89" s="129"/>
      <c r="AL89" s="129"/>
      <c r="AM89" s="129"/>
      <c r="AN89" s="129"/>
      <c r="AO89" s="129"/>
      <c r="AP89" s="129"/>
      <c r="AQ89" s="129"/>
      <c r="AR89" s="129"/>
      <c r="AS89" s="129"/>
      <c r="AT89" s="130"/>
    </row>
    <row r="90" spans="1:46" s="4" customFormat="1" ht="18" customHeight="1" x14ac:dyDescent="0.45">
      <c r="B90" s="24"/>
      <c r="D90" s="128">
        <f>IF(AD33&lt;L73,AD33,L73)</f>
        <v>0</v>
      </c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30" t="s">
        <v>6</v>
      </c>
      <c r="P90" s="30"/>
      <c r="Q90" s="30" t="s">
        <v>23</v>
      </c>
      <c r="R90" s="30"/>
      <c r="S90" s="128">
        <f>IF(AL33&lt;L83,AL33,L83)</f>
        <v>0</v>
      </c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30" t="s">
        <v>6</v>
      </c>
      <c r="AE90" s="30"/>
      <c r="AF90" s="30"/>
      <c r="AG90" s="30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30"/>
      <c r="AT90" s="68"/>
    </row>
    <row r="91" spans="1:46" s="4" customFormat="1" ht="18" customHeight="1" x14ac:dyDescent="0.45">
      <c r="B91" s="24"/>
      <c r="D91" s="131" t="s">
        <v>66</v>
      </c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  <c r="AA91" s="131"/>
      <c r="AB91" s="131"/>
      <c r="AC91" s="131"/>
      <c r="AD91" s="131"/>
      <c r="AE91" s="131"/>
      <c r="AF91" s="131"/>
      <c r="AG91" s="131"/>
      <c r="AH91" s="131"/>
      <c r="AI91" s="131"/>
      <c r="AJ91" s="131"/>
      <c r="AK91" s="131"/>
      <c r="AL91" s="131"/>
      <c r="AM91" s="131"/>
      <c r="AN91" s="131"/>
      <c r="AO91" s="131"/>
      <c r="AP91" s="131"/>
      <c r="AQ91" s="131"/>
      <c r="AR91" s="131"/>
      <c r="AS91" s="131"/>
      <c r="AT91" s="132"/>
    </row>
    <row r="92" spans="1:46" s="4" customFormat="1" ht="18" customHeight="1" x14ac:dyDescent="0.45">
      <c r="B92" s="24"/>
      <c r="AJ92" s="129" t="s">
        <v>30</v>
      </c>
      <c r="AK92" s="129"/>
      <c r="AL92" s="129"/>
      <c r="AM92" s="129"/>
      <c r="AN92" s="129"/>
      <c r="AO92" s="129"/>
      <c r="AP92" s="129"/>
      <c r="AQ92" s="129"/>
      <c r="AR92" s="129"/>
      <c r="AS92" s="129"/>
      <c r="AT92" s="130"/>
    </row>
    <row r="93" spans="1:46" s="4" customFormat="1" ht="18" customHeight="1" x14ac:dyDescent="0.45">
      <c r="B93" s="25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127" t="s">
        <v>11</v>
      </c>
      <c r="AI93" s="127"/>
      <c r="AJ93" s="126">
        <f>D88+S88+D90+S90</f>
        <v>0</v>
      </c>
      <c r="AK93" s="126"/>
      <c r="AL93" s="126"/>
      <c r="AM93" s="126"/>
      <c r="AN93" s="126"/>
      <c r="AO93" s="126"/>
      <c r="AP93" s="126"/>
      <c r="AQ93" s="126"/>
      <c r="AR93" s="126"/>
      <c r="AS93" s="127" t="s">
        <v>6</v>
      </c>
      <c r="AT93" s="70"/>
    </row>
  </sheetData>
  <mergeCells count="253">
    <mergeCell ref="AD61:AE61"/>
    <mergeCell ref="AH93:AI93"/>
    <mergeCell ref="W70:AA70"/>
    <mergeCell ref="AB61:AC61"/>
    <mergeCell ref="AB71:AC71"/>
    <mergeCell ref="S63:T63"/>
    <mergeCell ref="N67:R67"/>
    <mergeCell ref="W67:AA67"/>
    <mergeCell ref="N70:R70"/>
    <mergeCell ref="U68:V68"/>
    <mergeCell ref="W68:AA68"/>
    <mergeCell ref="N68:R68"/>
    <mergeCell ref="S68:T68"/>
    <mergeCell ref="AF68:AG68"/>
    <mergeCell ref="AB78:AC78"/>
    <mergeCell ref="AD78:AE78"/>
    <mergeCell ref="AF78:AG78"/>
    <mergeCell ref="AB81:AC81"/>
    <mergeCell ref="AD81:AE81"/>
    <mergeCell ref="D89:P89"/>
    <mergeCell ref="S89:AE89"/>
    <mergeCell ref="AH89:AT89"/>
    <mergeCell ref="D90:N90"/>
    <mergeCell ref="O90:P90"/>
    <mergeCell ref="AJ93:AR93"/>
    <mergeCell ref="AS93:AT93"/>
    <mergeCell ref="AH88:AR88"/>
    <mergeCell ref="AH87:AT87"/>
    <mergeCell ref="S87:AE87"/>
    <mergeCell ref="S88:AC88"/>
    <mergeCell ref="D87:P87"/>
    <mergeCell ref="D88:N88"/>
    <mergeCell ref="O88:P88"/>
    <mergeCell ref="Q88:R88"/>
    <mergeCell ref="AD88:AE88"/>
    <mergeCell ref="AF88:AG88"/>
    <mergeCell ref="AS88:AT88"/>
    <mergeCell ref="AJ92:AT92"/>
    <mergeCell ref="D91:AT91"/>
    <mergeCell ref="Q90:R90"/>
    <mergeCell ref="S90:AC90"/>
    <mergeCell ref="AD90:AE90"/>
    <mergeCell ref="AF90:AG90"/>
    <mergeCell ref="AH90:AR90"/>
    <mergeCell ref="AS90:AT90"/>
    <mergeCell ref="D73:E73"/>
    <mergeCell ref="F73:G73"/>
    <mergeCell ref="H73:I73"/>
    <mergeCell ref="J73:K73"/>
    <mergeCell ref="L63:R63"/>
    <mergeCell ref="L73:R73"/>
    <mergeCell ref="S73:T73"/>
    <mergeCell ref="AB68:AC68"/>
    <mergeCell ref="AD71:AE71"/>
    <mergeCell ref="AD68:AE68"/>
    <mergeCell ref="D71:I71"/>
    <mergeCell ref="J71:K71"/>
    <mergeCell ref="L71:M71"/>
    <mergeCell ref="N71:R71"/>
    <mergeCell ref="S71:T71"/>
    <mergeCell ref="U71:V71"/>
    <mergeCell ref="W71:AA71"/>
    <mergeCell ref="B67:M67"/>
    <mergeCell ref="B70:M70"/>
    <mergeCell ref="D68:I68"/>
    <mergeCell ref="J68:K68"/>
    <mergeCell ref="L68:M68"/>
    <mergeCell ref="D61:I61"/>
    <mergeCell ref="J61:K61"/>
    <mergeCell ref="L61:M61"/>
    <mergeCell ref="N61:R61"/>
    <mergeCell ref="S61:T61"/>
    <mergeCell ref="U61:V61"/>
    <mergeCell ref="W61:AA61"/>
    <mergeCell ref="D63:E63"/>
    <mergeCell ref="F63:G63"/>
    <mergeCell ref="H63:I63"/>
    <mergeCell ref="J63:K63"/>
    <mergeCell ref="L53:M53"/>
    <mergeCell ref="N53:O53"/>
    <mergeCell ref="P53:Q53"/>
    <mergeCell ref="R53:S53"/>
    <mergeCell ref="AA53:AB53"/>
    <mergeCell ref="D60:K60"/>
    <mergeCell ref="N60:R60"/>
    <mergeCell ref="AD51:AE51"/>
    <mergeCell ref="J53:K53"/>
    <mergeCell ref="D58:I58"/>
    <mergeCell ref="J58:K58"/>
    <mergeCell ref="L58:M58"/>
    <mergeCell ref="N58:R58"/>
    <mergeCell ref="S58:T58"/>
    <mergeCell ref="U58:V58"/>
    <mergeCell ref="W58:AA58"/>
    <mergeCell ref="AB58:AC58"/>
    <mergeCell ref="AD58:AE58"/>
    <mergeCell ref="S51:T51"/>
    <mergeCell ref="U51:V51"/>
    <mergeCell ref="W60:AA60"/>
    <mergeCell ref="W57:AA57"/>
    <mergeCell ref="T53:Z53"/>
    <mergeCell ref="W51:AA51"/>
    <mergeCell ref="L51:M51"/>
    <mergeCell ref="N51:R51"/>
    <mergeCell ref="B15:F17"/>
    <mergeCell ref="G22:K22"/>
    <mergeCell ref="G15:K17"/>
    <mergeCell ref="L16:P17"/>
    <mergeCell ref="D47:K47"/>
    <mergeCell ref="N47:R47"/>
    <mergeCell ref="W47:AA47"/>
    <mergeCell ref="T31:U31"/>
    <mergeCell ref="T32:U32"/>
    <mergeCell ref="T33:U33"/>
    <mergeCell ref="N33:S33"/>
    <mergeCell ref="N31:S31"/>
    <mergeCell ref="N32:S32"/>
    <mergeCell ref="V32:AA32"/>
    <mergeCell ref="V33:AA33"/>
    <mergeCell ref="V30:AC30"/>
    <mergeCell ref="B36:AS42"/>
    <mergeCell ref="AB33:AC33"/>
    <mergeCell ref="G18:K18"/>
    <mergeCell ref="D31:M31"/>
    <mergeCell ref="AB51:AC51"/>
    <mergeCell ref="B30:M30"/>
    <mergeCell ref="A1:AT1"/>
    <mergeCell ref="B18:F18"/>
    <mergeCell ref="B19:F19"/>
    <mergeCell ref="B20:F20"/>
    <mergeCell ref="B21:F21"/>
    <mergeCell ref="B3:AT12"/>
    <mergeCell ref="L23:P23"/>
    <mergeCell ref="AA16:AE16"/>
    <mergeCell ref="L15:AE15"/>
    <mergeCell ref="Q19:U19"/>
    <mergeCell ref="L19:P19"/>
    <mergeCell ref="L20:P20"/>
    <mergeCell ref="L21:P21"/>
    <mergeCell ref="L22:P22"/>
    <mergeCell ref="B22:F22"/>
    <mergeCell ref="B23:F23"/>
    <mergeCell ref="V18:Z18"/>
    <mergeCell ref="AA18:AE18"/>
    <mergeCell ref="AA23:AE23"/>
    <mergeCell ref="Q16:U17"/>
    <mergeCell ref="Q22:U22"/>
    <mergeCell ref="V22:Z22"/>
    <mergeCell ref="AK21:AO21"/>
    <mergeCell ref="AK22:AO22"/>
    <mergeCell ref="AK18:AO18"/>
    <mergeCell ref="AF19:AJ19"/>
    <mergeCell ref="AF20:AJ20"/>
    <mergeCell ref="AF21:AJ21"/>
    <mergeCell ref="N30:U30"/>
    <mergeCell ref="G23:K23"/>
    <mergeCell ref="V16:Z17"/>
    <mergeCell ref="AA17:AE17"/>
    <mergeCell ref="AF15:AJ16"/>
    <mergeCell ref="G19:K19"/>
    <mergeCell ref="G20:K20"/>
    <mergeCell ref="AF17:AJ17"/>
    <mergeCell ref="AK17:AO17"/>
    <mergeCell ref="AK19:AO19"/>
    <mergeCell ref="AK20:AO20"/>
    <mergeCell ref="AK15:AO16"/>
    <mergeCell ref="V19:Z19"/>
    <mergeCell ref="V21:Z21"/>
    <mergeCell ref="AA21:AE21"/>
    <mergeCell ref="B24:AT27"/>
    <mergeCell ref="B31:C33"/>
    <mergeCell ref="G21:K21"/>
    <mergeCell ref="AD30:AK30"/>
    <mergeCell ref="AD31:AI31"/>
    <mergeCell ref="AB32:AC32"/>
    <mergeCell ref="V31:AA31"/>
    <mergeCell ref="AB31:AC31"/>
    <mergeCell ref="D48:I48"/>
    <mergeCell ref="J48:K48"/>
    <mergeCell ref="L48:M48"/>
    <mergeCell ref="D32:M32"/>
    <mergeCell ref="D33:M33"/>
    <mergeCell ref="AK23:AO23"/>
    <mergeCell ref="B34:AS34"/>
    <mergeCell ref="D51:I51"/>
    <mergeCell ref="J51:K51"/>
    <mergeCell ref="L18:P18"/>
    <mergeCell ref="Q18:U18"/>
    <mergeCell ref="N48:R48"/>
    <mergeCell ref="S48:T48"/>
    <mergeCell ref="AF58:AG58"/>
    <mergeCell ref="D53:E53"/>
    <mergeCell ref="F53:G53"/>
    <mergeCell ref="H53:I53"/>
    <mergeCell ref="D50:K50"/>
    <mergeCell ref="D57:K57"/>
    <mergeCell ref="N57:R57"/>
    <mergeCell ref="AF22:AJ22"/>
    <mergeCell ref="AF23:AJ23"/>
    <mergeCell ref="AA19:AE19"/>
    <mergeCell ref="Q20:U20"/>
    <mergeCell ref="V20:Z20"/>
    <mergeCell ref="AA20:AE20"/>
    <mergeCell ref="Q21:U21"/>
    <mergeCell ref="Q23:U23"/>
    <mergeCell ref="V23:Z23"/>
    <mergeCell ref="AA22:AE22"/>
    <mergeCell ref="AF18:AJ18"/>
    <mergeCell ref="N50:R50"/>
    <mergeCell ref="W50:AA50"/>
    <mergeCell ref="AL30:AS30"/>
    <mergeCell ref="AL31:AQ31"/>
    <mergeCell ref="AR31:AS31"/>
    <mergeCell ref="AL32:AQ32"/>
    <mergeCell ref="AR32:AS32"/>
    <mergeCell ref="AL33:AQ33"/>
    <mergeCell ref="AR33:AS33"/>
    <mergeCell ref="AJ31:AK31"/>
    <mergeCell ref="AD32:AI32"/>
    <mergeCell ref="AJ32:AK32"/>
    <mergeCell ref="AD33:AI33"/>
    <mergeCell ref="AJ33:AK33"/>
    <mergeCell ref="AD48:AE48"/>
    <mergeCell ref="AF48:AG48"/>
    <mergeCell ref="U48:V48"/>
    <mergeCell ref="W48:AA48"/>
    <mergeCell ref="AB48:AC48"/>
    <mergeCell ref="B77:M77"/>
    <mergeCell ref="N77:R77"/>
    <mergeCell ref="W77:AA77"/>
    <mergeCell ref="D78:I78"/>
    <mergeCell ref="J78:K78"/>
    <mergeCell ref="L78:M78"/>
    <mergeCell ref="N78:R78"/>
    <mergeCell ref="S78:T78"/>
    <mergeCell ref="U78:V78"/>
    <mergeCell ref="W78:AA78"/>
    <mergeCell ref="D83:E83"/>
    <mergeCell ref="F83:G83"/>
    <mergeCell ref="H83:I83"/>
    <mergeCell ref="J83:K83"/>
    <mergeCell ref="L83:R83"/>
    <mergeCell ref="S83:T83"/>
    <mergeCell ref="B80:M80"/>
    <mergeCell ref="N80:R80"/>
    <mergeCell ref="W80:AA80"/>
    <mergeCell ref="D81:I81"/>
    <mergeCell ref="J81:K81"/>
    <mergeCell ref="L81:M81"/>
    <mergeCell ref="N81:R81"/>
    <mergeCell ref="S81:T81"/>
    <mergeCell ref="U81:V81"/>
    <mergeCell ref="W81:AA81"/>
  </mergeCells>
  <phoneticPr fontId="2"/>
  <dataValidations count="1">
    <dataValidation type="list" allowBlank="1" showInputMessage="1" showErrorMessage="1" sqref="G18:K23" xr:uid="{3BCD5C4A-5042-4FC2-B5FC-30FBB696C7D0}">
      <formula1>"0～17歳,18～39歳,40～64歳,65歳～74歳"</formula1>
    </dataValidation>
  </dataValidations>
  <pageMargins left="0.39370078740157483" right="0.39370078740157483" top="0.27559055118110237" bottom="0.27559055118110237" header="0.31496062992125984" footer="0.31496062992125984"/>
  <pageSetup paperSize="9" scale="84" fitToHeight="0" orientation="portrait" r:id="rId1"/>
  <rowBreaks count="1" manualBreakCount="1">
    <brk id="42" max="4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試算シート</vt:lpstr>
      <vt:lpstr>試算シート!Print_Area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杉本茜</cp:lastModifiedBy>
  <cp:lastPrinted>2026-03-27T07:18:46Z</cp:lastPrinted>
  <dcterms:created xsi:type="dcterms:W3CDTF">2019-11-14T00:37:28Z</dcterms:created>
  <dcterms:modified xsi:type="dcterms:W3CDTF">2026-03-27T07:26:33Z</dcterms:modified>
</cp:coreProperties>
</file>