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sv-18\14 健康部\保険年金課\001■国民健康保険税■\ホームページ\試算シート\"/>
    </mc:Choice>
  </mc:AlternateContent>
  <bookViews>
    <workbookView xWindow="0" yWindow="0" windowWidth="28800" windowHeight="11835"/>
  </bookViews>
  <sheets>
    <sheet name="試算シート" sheetId="1" r:id="rId1"/>
  </sheets>
  <definedNames>
    <definedName name="_xlnm.Print_Area" localSheetId="0">試算シート!$A$1:$AT$88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" i="1" l="1"/>
  <c r="AF21" i="1"/>
  <c r="AF23" i="1"/>
  <c r="D52" i="1" l="1"/>
  <c r="N78" i="1" l="1"/>
  <c r="N75" i="1"/>
  <c r="N68" i="1"/>
  <c r="N65" i="1"/>
  <c r="N58" i="1"/>
  <c r="N55" i="1"/>
  <c r="N52" i="1"/>
  <c r="W52" i="1" s="1"/>
  <c r="N49" i="1"/>
  <c r="AA20" i="1" l="1"/>
  <c r="AA21" i="1"/>
  <c r="AK21" i="1" s="1"/>
  <c r="AA22" i="1"/>
  <c r="AA23" i="1"/>
  <c r="AK23" i="1" s="1"/>
  <c r="AA19" i="1"/>
  <c r="AF19" i="1" s="1"/>
  <c r="AA18" i="1"/>
  <c r="AF18" i="1" s="1"/>
  <c r="AF22" i="1" l="1"/>
  <c r="AK22" i="1" s="1"/>
  <c r="D55" i="1"/>
  <c r="D58" i="1" s="1"/>
  <c r="D68" i="1"/>
  <c r="D78" i="1"/>
  <c r="W78" i="1" s="1"/>
  <c r="AK19" i="1"/>
  <c r="AK20" i="1"/>
  <c r="AK18" i="1"/>
  <c r="D75" i="1" l="1"/>
  <c r="W75" i="1" s="1"/>
  <c r="D65" i="1"/>
  <c r="W65" i="1" s="1"/>
  <c r="D49" i="1"/>
  <c r="W49" i="1" s="1"/>
  <c r="W58" i="1"/>
  <c r="W55" i="1"/>
  <c r="W68" i="1"/>
  <c r="T60" i="1" l="1"/>
  <c r="D85" i="1" s="1"/>
  <c r="L70" i="1"/>
  <c r="S85" i="1" s="1"/>
  <c r="L80" i="1"/>
  <c r="AH85" i="1" s="1"/>
  <c r="AJ88" i="1" l="1"/>
</calcChain>
</file>

<file path=xl/sharedStrings.xml><?xml version="1.0" encoding="utf-8"?>
<sst xmlns="http://schemas.openxmlformats.org/spreadsheetml/2006/main" count="173" uniqueCount="88">
  <si>
    <t>加入者</t>
    <rPh sb="0" eb="3">
      <t>カニュウシャ</t>
    </rPh>
    <phoneticPr fontId="2"/>
  </si>
  <si>
    <t>年齢</t>
    <rPh sb="0" eb="2">
      <t>ネンレイ</t>
    </rPh>
    <phoneticPr fontId="2"/>
  </si>
  <si>
    <t>前年の総所得金額等</t>
    <rPh sb="0" eb="2">
      <t>ゼンネン</t>
    </rPh>
    <phoneticPr fontId="2"/>
  </si>
  <si>
    <t>（１）医療給付費分</t>
    <rPh sb="3" eb="5">
      <t>イリョウ</t>
    </rPh>
    <rPh sb="5" eb="7">
      <t>キュウフ</t>
    </rPh>
    <rPh sb="7" eb="8">
      <t>ヒ</t>
    </rPh>
    <rPh sb="8" eb="9">
      <t>ブン</t>
    </rPh>
    <phoneticPr fontId="2"/>
  </si>
  <si>
    <t>①　所得割額</t>
    <rPh sb="2" eb="4">
      <t>ショトク</t>
    </rPh>
    <rPh sb="4" eb="5">
      <t>ワリ</t>
    </rPh>
    <rPh sb="5" eb="6">
      <t>ガク</t>
    </rPh>
    <phoneticPr fontId="2"/>
  </si>
  <si>
    <t>加入者全員の所得</t>
    <rPh sb="0" eb="3">
      <t>カニュウシャ</t>
    </rPh>
    <rPh sb="3" eb="5">
      <t>ゼンイン</t>
    </rPh>
    <rPh sb="6" eb="8">
      <t>ショトク</t>
    </rPh>
    <phoneticPr fontId="2"/>
  </si>
  <si>
    <t>円</t>
    <rPh sb="0" eb="1">
      <t>エン</t>
    </rPh>
    <phoneticPr fontId="2"/>
  </si>
  <si>
    <t>課税標準
所得額</t>
    <rPh sb="0" eb="2">
      <t>カゼイ</t>
    </rPh>
    <rPh sb="2" eb="4">
      <t>ヒョウジュン</t>
    </rPh>
    <rPh sb="5" eb="7">
      <t>ショトク</t>
    </rPh>
    <rPh sb="7" eb="8">
      <t>ガク</t>
    </rPh>
    <phoneticPr fontId="2"/>
  </si>
  <si>
    <t>×</t>
    <phoneticPr fontId="2"/>
  </si>
  <si>
    <t>税率</t>
    <rPh sb="0" eb="2">
      <t>ゼイリツ</t>
    </rPh>
    <phoneticPr fontId="2"/>
  </si>
  <si>
    <t>％</t>
    <phoneticPr fontId="2"/>
  </si>
  <si>
    <t>＝</t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</si>
  <si>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</si>
  <si>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①</t>
    <phoneticPr fontId="2"/>
  </si>
  <si>
    <t>合　計</t>
    <rPh sb="0" eb="1">
      <t>ゴウ</t>
    </rPh>
    <rPh sb="2" eb="3">
      <t>ケイ</t>
    </rPh>
    <phoneticPr fontId="2"/>
  </si>
  <si>
    <t>②</t>
    <phoneticPr fontId="2"/>
  </si>
  <si>
    <t>①－②</t>
    <phoneticPr fontId="2"/>
  </si>
  <si>
    <t>加入者全員の資産税額</t>
    <rPh sb="0" eb="3">
      <t>カニュウシャ</t>
    </rPh>
    <rPh sb="3" eb="5">
      <t>ゼンイン</t>
    </rPh>
    <rPh sb="6" eb="9">
      <t>シサンゼイ</t>
    </rPh>
    <rPh sb="9" eb="10">
      <t>ガク</t>
    </rPh>
    <phoneticPr fontId="2"/>
  </si>
  <si>
    <t>資産割額</t>
    <rPh sb="0" eb="2">
      <t>シサン</t>
    </rPh>
    <rPh sb="2" eb="3">
      <t>ワリ</t>
    </rPh>
    <rPh sb="3" eb="4">
      <t>ガク</t>
    </rPh>
    <phoneticPr fontId="2"/>
  </si>
  <si>
    <t>③　均等割額</t>
    <rPh sb="2" eb="5">
      <t>キントウワリ</t>
    </rPh>
    <rPh sb="5" eb="6">
      <t>ガク</t>
    </rPh>
    <phoneticPr fontId="2"/>
  </si>
  <si>
    <t>加入者数</t>
    <rPh sb="0" eb="3">
      <t>カニュウシャ</t>
    </rPh>
    <rPh sb="3" eb="4">
      <t>スウ</t>
    </rPh>
    <phoneticPr fontId="2"/>
  </si>
  <si>
    <t>人</t>
    <rPh sb="0" eb="1">
      <t>ニン</t>
    </rPh>
    <phoneticPr fontId="2"/>
  </si>
  <si>
    <t>均等割額</t>
    <rPh sb="0" eb="2">
      <t>キントウ</t>
    </rPh>
    <rPh sb="2" eb="3">
      <t>ワリ</t>
    </rPh>
    <rPh sb="3" eb="4">
      <t>ガク</t>
    </rPh>
    <phoneticPr fontId="2"/>
  </si>
  <si>
    <t>④　平等割額</t>
    <rPh sb="2" eb="4">
      <t>ビョウドウ</t>
    </rPh>
    <rPh sb="4" eb="5">
      <t>ワリ</t>
    </rPh>
    <rPh sb="5" eb="6">
      <t>ガク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</si>
  <si>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</si>
  <si>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</si>
  <si>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</si>
  <si>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①</t>
    <phoneticPr fontId="2"/>
  </si>
  <si>
    <t>…</t>
    <phoneticPr fontId="2"/>
  </si>
  <si>
    <t>②</t>
    <phoneticPr fontId="2"/>
  </si>
  <si>
    <t>③</t>
    <phoneticPr fontId="2"/>
  </si>
  <si>
    <t>④</t>
    <phoneticPr fontId="2"/>
  </si>
  <si>
    <t>⑤　医療給付費分　合計</t>
    <rPh sb="2" eb="8">
      <t>イリョウキュウフヒブン</t>
    </rPh>
    <rPh sb="9" eb="11">
      <t>ゴウケイ</t>
    </rPh>
    <phoneticPr fontId="2"/>
  </si>
  <si>
    <t>…③</t>
    <phoneticPr fontId="2"/>
  </si>
  <si>
    <t>…④</t>
    <phoneticPr fontId="2"/>
  </si>
  <si>
    <t>＋</t>
    <phoneticPr fontId="2"/>
  </si>
  <si>
    <t>＝</t>
    <phoneticPr fontId="2"/>
  </si>
  <si>
    <t>（百円未満切捨て）</t>
    <rPh sb="1" eb="7">
      <t>ヒャクエンミマンキリス</t>
    </rPh>
    <phoneticPr fontId="2"/>
  </si>
  <si>
    <t>（２）後期高齢者支援金分</t>
    <rPh sb="3" eb="5">
      <t>コウキ</t>
    </rPh>
    <rPh sb="5" eb="8">
      <t>コウレイシャ</t>
    </rPh>
    <rPh sb="8" eb="10">
      <t>シエン</t>
    </rPh>
    <rPh sb="10" eb="11">
      <t>キン</t>
    </rPh>
    <rPh sb="11" eb="12">
      <t>ブン</t>
    </rPh>
    <phoneticPr fontId="2"/>
  </si>
  <si>
    <t>（３）介護納付金分</t>
    <rPh sb="3" eb="5">
      <t>カイゴ</t>
    </rPh>
    <rPh sb="5" eb="8">
      <t>ノウフキン</t>
    </rPh>
    <rPh sb="8" eb="9">
      <t>ブン</t>
    </rPh>
    <phoneticPr fontId="2"/>
  </si>
  <si>
    <t>×</t>
    <phoneticPr fontId="2"/>
  </si>
  <si>
    <t>％</t>
    <phoneticPr fontId="2"/>
  </si>
  <si>
    <t>(３)介護納付金分　合計</t>
    <rPh sb="3" eb="5">
      <t>カイゴ</t>
    </rPh>
    <rPh sb="5" eb="8">
      <t>ノウフキン</t>
    </rPh>
    <rPh sb="8" eb="9">
      <t>ブン</t>
    </rPh>
    <rPh sb="10" eb="12">
      <t>ゴウケイ</t>
    </rPh>
    <phoneticPr fontId="2"/>
  </si>
  <si>
    <t>国民健康保険税　総合計</t>
    <rPh sb="0" eb="2">
      <t>コクミン</t>
    </rPh>
    <rPh sb="2" eb="4">
      <t>ケンコウ</t>
    </rPh>
    <rPh sb="4" eb="6">
      <t>ホケン</t>
    </rPh>
    <rPh sb="6" eb="7">
      <t>ゼイ</t>
    </rPh>
    <rPh sb="8" eb="9">
      <t>ソウ</t>
    </rPh>
    <rPh sb="9" eb="11">
      <t>ゴウケイ</t>
    </rPh>
    <phoneticPr fontId="2"/>
  </si>
  <si>
    <t>３　計算結果</t>
    <rPh sb="2" eb="4">
      <t>ケイサン</t>
    </rPh>
    <rPh sb="4" eb="6">
      <t>ケッカ</t>
    </rPh>
    <phoneticPr fontId="2"/>
  </si>
  <si>
    <t>２　国民健康保険税の計算方法について</t>
    <rPh sb="2" eb="4">
      <t>コクミン</t>
    </rPh>
    <rPh sb="4" eb="6">
      <t>ケンコウ</t>
    </rPh>
    <rPh sb="6" eb="8">
      <t>ホケン</t>
    </rPh>
    <rPh sb="8" eb="9">
      <t>ゼイ</t>
    </rPh>
    <rPh sb="10" eb="12">
      <t>ケイサン</t>
    </rPh>
    <rPh sb="12" eb="14">
      <t>ホウホウ</t>
    </rPh>
    <phoneticPr fontId="2"/>
  </si>
  <si>
    <r>
      <t xml:space="preserve">固定
資産税額
</t>
    </r>
    <r>
      <rPr>
        <sz val="9"/>
        <color theme="1"/>
        <rFont val="HG丸ｺﾞｼｯｸM-PRO"/>
        <family val="3"/>
        <charset val="128"/>
      </rPr>
      <t>(都市計画税は含まず)</t>
    </r>
    <rPh sb="0" eb="2">
      <t>コテイ</t>
    </rPh>
    <rPh sb="3" eb="6">
      <t>シサンゼイ</t>
    </rPh>
    <rPh sb="6" eb="7">
      <t>ガク</t>
    </rPh>
    <rPh sb="9" eb="11">
      <t>トシ</t>
    </rPh>
    <rPh sb="11" eb="13">
      <t>ケイカク</t>
    </rPh>
    <rPh sb="13" eb="14">
      <t>ゼイ</t>
    </rPh>
    <rPh sb="15" eb="16">
      <t>フク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</si>
  <si>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</si>
  <si>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均等割額</t>
    <rPh sb="0" eb="3">
      <t>キントウワリ</t>
    </rPh>
    <rPh sb="3" eb="4">
      <t>ガク</t>
    </rPh>
    <phoneticPr fontId="2"/>
  </si>
  <si>
    <t>課税限度額</t>
    <rPh sb="0" eb="2">
      <t>カゼイ</t>
    </rPh>
    <rPh sb="2" eb="4">
      <t>ゲンド</t>
    </rPh>
    <rPh sb="4" eb="5">
      <t>ガク</t>
    </rPh>
    <phoneticPr fontId="2"/>
  </si>
  <si>
    <t>％</t>
    <phoneticPr fontId="2"/>
  </si>
  <si>
    <t>円</t>
    <rPh sb="0" eb="1">
      <t>エン</t>
    </rPh>
    <phoneticPr fontId="2"/>
  </si>
  <si>
    <t>【国民健康保険税の税率】</t>
    <rPh sb="1" eb="3">
      <t>コクミン</t>
    </rPh>
    <rPh sb="3" eb="5">
      <t>ケンコウ</t>
    </rPh>
    <rPh sb="5" eb="7">
      <t>ホケン</t>
    </rPh>
    <rPh sb="7" eb="8">
      <t>ゼイ</t>
    </rPh>
    <rPh sb="9" eb="11">
      <t>ゼイリツ</t>
    </rPh>
    <phoneticPr fontId="2"/>
  </si>
  <si>
    <t>（１）医療給付費分　合計</t>
    <rPh sb="3" eb="9">
      <t>イリョウキュウフヒブン</t>
    </rPh>
    <rPh sb="10" eb="12">
      <t>ゴウケイ</t>
    </rPh>
    <phoneticPr fontId="2"/>
  </si>
  <si>
    <t>（２）後期高齢者支援金分　合計</t>
    <rPh sb="3" eb="5">
      <t>コウキ</t>
    </rPh>
    <rPh sb="5" eb="8">
      <t>コウレイシャ</t>
    </rPh>
    <rPh sb="8" eb="10">
      <t>シエン</t>
    </rPh>
    <rPh sb="10" eb="11">
      <t>キン</t>
    </rPh>
    <rPh sb="11" eb="12">
      <t>ブン</t>
    </rPh>
    <rPh sb="13" eb="15">
      <t>ゴウケイ</t>
    </rPh>
    <phoneticPr fontId="2"/>
  </si>
  <si>
    <t>公的年金
所得</t>
    <rPh sb="0" eb="2">
      <t>コウテキ</t>
    </rPh>
    <rPh sb="2" eb="4">
      <t>ネンキン</t>
    </rPh>
    <rPh sb="5" eb="7">
      <t>ショトク</t>
    </rPh>
    <phoneticPr fontId="2"/>
  </si>
  <si>
    <t>給与
所得</t>
    <rPh sb="0" eb="2">
      <t>キュウヨ</t>
    </rPh>
    <rPh sb="3" eb="5">
      <t>ショトク</t>
    </rPh>
    <phoneticPr fontId="2"/>
  </si>
  <si>
    <t>(単位：円)</t>
    <rPh sb="1" eb="3">
      <t>タンイ</t>
    </rPh>
    <rPh sb="4" eb="5">
      <t>エン</t>
    </rPh>
    <phoneticPr fontId="2"/>
  </si>
  <si>
    <t>Ａ　所得割額</t>
    <rPh sb="2" eb="4">
      <t>ショトク</t>
    </rPh>
    <rPh sb="4" eb="5">
      <t>ワリ</t>
    </rPh>
    <rPh sb="5" eb="6">
      <t>ガク</t>
    </rPh>
    <phoneticPr fontId="2"/>
  </si>
  <si>
    <t>Ｂ　均等割額</t>
    <rPh sb="2" eb="5">
      <t>キントウワリ</t>
    </rPh>
    <rPh sb="5" eb="6">
      <t>ガク</t>
    </rPh>
    <phoneticPr fontId="2"/>
  </si>
  <si>
    <t>Ｃ　後期高齢者支援金分　合計</t>
    <rPh sb="2" eb="4">
      <t>コウキ</t>
    </rPh>
    <rPh sb="4" eb="7">
      <t>コウレイシャ</t>
    </rPh>
    <rPh sb="7" eb="9">
      <t>シエン</t>
    </rPh>
    <rPh sb="9" eb="10">
      <t>キン</t>
    </rPh>
    <rPh sb="10" eb="11">
      <t>ブン</t>
    </rPh>
    <rPh sb="12" eb="14">
      <t>ゴウケイ</t>
    </rPh>
    <phoneticPr fontId="2"/>
  </si>
  <si>
    <t>Ａ</t>
    <phoneticPr fontId="2"/>
  </si>
  <si>
    <t>Ｂ</t>
    <phoneticPr fontId="2"/>
  </si>
  <si>
    <t>ア　所得割額</t>
    <rPh sb="2" eb="4">
      <t>ショトク</t>
    </rPh>
    <rPh sb="4" eb="5">
      <t>ワリ</t>
    </rPh>
    <rPh sb="5" eb="6">
      <t>ガク</t>
    </rPh>
    <phoneticPr fontId="2"/>
  </si>
  <si>
    <t>イ　均等割額</t>
    <rPh sb="2" eb="5">
      <t>キントウワリ</t>
    </rPh>
    <rPh sb="5" eb="6">
      <t>ガク</t>
    </rPh>
    <phoneticPr fontId="2"/>
  </si>
  <si>
    <t>ウ　介護納付金分　合計</t>
    <rPh sb="2" eb="4">
      <t>カイゴ</t>
    </rPh>
    <rPh sb="4" eb="7">
      <t>ノウフキン</t>
    </rPh>
    <rPh sb="7" eb="8">
      <t>ブン</t>
    </rPh>
    <rPh sb="9" eb="11">
      <t>ゴウケイ</t>
    </rPh>
    <phoneticPr fontId="2"/>
  </si>
  <si>
    <t>ア</t>
    <phoneticPr fontId="2"/>
  </si>
  <si>
    <t>イ</t>
    <phoneticPr fontId="2"/>
  </si>
  <si>
    <t>…イ</t>
    <phoneticPr fontId="2"/>
  </si>
  <si>
    <t>…Ｂ</t>
    <phoneticPr fontId="2"/>
  </si>
  <si>
    <t>Ａ</t>
    <phoneticPr fontId="2"/>
  </si>
  <si>
    <t>②　資産割額</t>
    <rPh sb="2" eb="4">
      <t>シサン</t>
    </rPh>
    <rPh sb="4" eb="5">
      <t>ワリ</t>
    </rPh>
    <rPh sb="5" eb="6">
      <t>ガク</t>
    </rPh>
    <phoneticPr fontId="2"/>
  </si>
  <si>
    <t>税率</t>
    <rPh sb="0" eb="2">
      <t>ゼイリツ</t>
    </rPh>
    <phoneticPr fontId="2"/>
  </si>
  <si>
    <t>医療給付費分</t>
    <phoneticPr fontId="2"/>
  </si>
  <si>
    <t>後期高齢者支援金分</t>
    <phoneticPr fontId="2"/>
  </si>
  <si>
    <t>介護納付金分</t>
    <phoneticPr fontId="2"/>
  </si>
  <si>
    <t>その他所得
※１</t>
    <rPh sb="2" eb="3">
      <t>タ</t>
    </rPh>
    <rPh sb="3" eb="5">
      <t>ショトク</t>
    </rPh>
    <phoneticPr fontId="2"/>
  </si>
  <si>
    <t>基礎控除
※２</t>
    <rPh sb="0" eb="2">
      <t>キソ</t>
    </rPh>
    <rPh sb="2" eb="4">
      <t>コウジョ</t>
    </rPh>
    <phoneticPr fontId="2"/>
  </si>
  <si>
    <r>
      <t>１　加入者情報（</t>
    </r>
    <r>
      <rPr>
        <b/>
        <sz val="11"/>
        <color theme="1"/>
        <rFont val="HG丸ｺﾞｼｯｸM-PRO"/>
        <family val="3"/>
        <charset val="128"/>
      </rPr>
      <t>源泉徴収票や所得税確定申告書の所得欄など</t>
    </r>
    <r>
      <rPr>
        <sz val="11"/>
        <color theme="1"/>
        <rFont val="HG丸ｺﾞｼｯｸM-PRO"/>
        <family val="3"/>
        <charset val="128"/>
      </rPr>
      <t>をもとに入力してください）</t>
    </r>
    <rPh sb="2" eb="5">
      <t>カニュウシャ</t>
    </rPh>
    <rPh sb="5" eb="7">
      <t>ジョウホウ</t>
    </rPh>
    <rPh sb="8" eb="10">
      <t>ゲンセン</t>
    </rPh>
    <rPh sb="10" eb="13">
      <t>チョウシュウヒョウ</t>
    </rPh>
    <rPh sb="14" eb="17">
      <t>ショトクゼイ</t>
    </rPh>
    <rPh sb="17" eb="19">
      <t>カクテイ</t>
    </rPh>
    <rPh sb="19" eb="21">
      <t>シンコク</t>
    </rPh>
    <rPh sb="21" eb="22">
      <t>ショ</t>
    </rPh>
    <rPh sb="23" eb="25">
      <t>ショトク</t>
    </rPh>
    <rPh sb="25" eb="26">
      <t>ラン</t>
    </rPh>
    <rPh sb="32" eb="34">
      <t>ニュウリョク</t>
    </rPh>
    <phoneticPr fontId="2"/>
  </si>
  <si>
    <t>　</t>
    <phoneticPr fontId="2"/>
  </si>
  <si>
    <t>（４）総合計　※</t>
    <rPh sb="3" eb="4">
      <t>ソウ</t>
    </rPh>
    <rPh sb="4" eb="6">
      <t>ゴウケイ</t>
    </rPh>
    <phoneticPr fontId="2"/>
  </si>
  <si>
    <t>※(1)、(2)、(3)の計算結果がそれぞれの課税限度額を超える場合は、算定額は課税限度額となります。</t>
    <rPh sb="13" eb="15">
      <t>ケイサン</t>
    </rPh>
    <rPh sb="15" eb="17">
      <t>ケッカ</t>
    </rPh>
    <rPh sb="23" eb="25">
      <t>カゼイ</t>
    </rPh>
    <rPh sb="25" eb="27">
      <t>ゲンド</t>
    </rPh>
    <rPh sb="27" eb="28">
      <t>ガク</t>
    </rPh>
    <rPh sb="29" eb="30">
      <t>コ</t>
    </rPh>
    <rPh sb="32" eb="34">
      <t>バアイ</t>
    </rPh>
    <rPh sb="36" eb="38">
      <t>サンテイ</t>
    </rPh>
    <rPh sb="38" eb="39">
      <t>ガク</t>
    </rPh>
    <phoneticPr fontId="2"/>
  </si>
  <si>
    <t>40～64歳の加入者数</t>
    <rPh sb="5" eb="6">
      <t>サイ</t>
    </rPh>
    <rPh sb="7" eb="10">
      <t>カニュウシャ</t>
    </rPh>
    <rPh sb="10" eb="11">
      <t>スウ</t>
    </rPh>
    <phoneticPr fontId="2"/>
  </si>
  <si>
    <t>40～64歳の加入者の所得</t>
    <rPh sb="5" eb="6">
      <t>サイ</t>
    </rPh>
    <rPh sb="7" eb="10">
      <t>カニュウシャ</t>
    </rPh>
    <rPh sb="11" eb="13">
      <t>ショトク</t>
    </rPh>
    <phoneticPr fontId="2"/>
  </si>
  <si>
    <r>
      <t xml:space="preserve">
　国民健康保険税の計算は、</t>
    </r>
    <r>
      <rPr>
        <b/>
        <sz val="11"/>
        <color theme="1"/>
        <rFont val="HG丸ｺﾞｼｯｸM-PRO"/>
        <family val="3"/>
        <charset val="128"/>
      </rPr>
      <t>医療給付費分</t>
    </r>
    <r>
      <rPr>
        <sz val="11"/>
        <color theme="1"/>
        <rFont val="HG丸ｺﾞｼｯｸM-PRO"/>
        <family val="3"/>
        <charset val="128"/>
      </rPr>
      <t>（国保事業に要する費用に当てるもの）、</t>
    </r>
    <r>
      <rPr>
        <b/>
        <sz val="11"/>
        <color theme="1"/>
        <rFont val="HG丸ｺﾞｼｯｸM-PRO"/>
        <family val="3"/>
        <charset val="128"/>
      </rPr>
      <t>後期高齢者支援金分</t>
    </r>
    <r>
      <rPr>
        <sz val="11"/>
        <color theme="1"/>
        <rFont val="HG丸ｺﾞｼｯｸM-PRO"/>
        <family val="3"/>
        <charset val="128"/>
      </rPr>
      <t>（後期高齢者医療制度の医療費の一部を０歳から７４歳までの加入者から支援として負担するもの）、</t>
    </r>
    <r>
      <rPr>
        <b/>
        <sz val="11"/>
        <color theme="1"/>
        <rFont val="HG丸ｺﾞｼｯｸM-PRO"/>
        <family val="3"/>
        <charset val="128"/>
      </rPr>
      <t>介護納付金分</t>
    </r>
    <r>
      <rPr>
        <sz val="11"/>
        <color theme="1"/>
        <rFont val="HG丸ｺﾞｼｯｸM-PRO"/>
        <family val="3"/>
        <charset val="128"/>
      </rPr>
      <t xml:space="preserve">（４０歳から６４歳までの加入者が介護保険料（第２号被保険者）を国民健康保険を通じて納付するもの）で構成され、それぞれの税率で算出した合計額が年間の保険税となります。途中加入、途中脱退された方は月割で計算します。
　税率については、所得割額は所得に応じ、資産割額は固定資産税額、均等割額は加入者数、平等割額は１世帯につき計算します。
</t>
    </r>
    <rPh sb="2" eb="4">
      <t>コクミン</t>
    </rPh>
    <rPh sb="4" eb="6">
      <t>ケンコウ</t>
    </rPh>
    <rPh sb="6" eb="8">
      <t>ホケン</t>
    </rPh>
    <rPh sb="8" eb="9">
      <t>ゼイ</t>
    </rPh>
    <rPh sb="10" eb="12">
      <t>ケイサン</t>
    </rPh>
    <rPh sb="14" eb="16">
      <t>イリョウ</t>
    </rPh>
    <rPh sb="16" eb="18">
      <t>キュウフ</t>
    </rPh>
    <rPh sb="18" eb="19">
      <t>ヒ</t>
    </rPh>
    <rPh sb="19" eb="20">
      <t>ブン</t>
    </rPh>
    <rPh sb="21" eb="23">
      <t>コクホ</t>
    </rPh>
    <rPh sb="23" eb="25">
      <t>ジギョウ</t>
    </rPh>
    <rPh sb="26" eb="27">
      <t>ヨウ</t>
    </rPh>
    <rPh sb="29" eb="31">
      <t>ヒヨウ</t>
    </rPh>
    <rPh sb="32" eb="33">
      <t>ア</t>
    </rPh>
    <rPh sb="39" eb="41">
      <t>コウキ</t>
    </rPh>
    <rPh sb="41" eb="44">
      <t>コウレイシャ</t>
    </rPh>
    <rPh sb="44" eb="46">
      <t>シエン</t>
    </rPh>
    <rPh sb="46" eb="47">
      <t>キン</t>
    </rPh>
    <rPh sb="47" eb="48">
      <t>ブン</t>
    </rPh>
    <rPh sb="49" eb="51">
      <t>コウキ</t>
    </rPh>
    <rPh sb="51" eb="54">
      <t>コウレイシャ</t>
    </rPh>
    <rPh sb="54" eb="56">
      <t>イリョウ</t>
    </rPh>
    <rPh sb="56" eb="58">
      <t>セイド</t>
    </rPh>
    <rPh sb="59" eb="62">
      <t>イリョウヒ</t>
    </rPh>
    <rPh sb="63" eb="65">
      <t>イチブ</t>
    </rPh>
    <rPh sb="67" eb="68">
      <t>サイ</t>
    </rPh>
    <rPh sb="72" eb="73">
      <t>サイ</t>
    </rPh>
    <rPh sb="76" eb="79">
      <t>カニュウシャ</t>
    </rPh>
    <rPh sb="81" eb="83">
      <t>シエン</t>
    </rPh>
    <rPh sb="86" eb="88">
      <t>フタン</t>
    </rPh>
    <rPh sb="94" eb="96">
      <t>カイゴ</t>
    </rPh>
    <rPh sb="96" eb="99">
      <t>ノウフキン</t>
    </rPh>
    <rPh sb="99" eb="100">
      <t>ブン</t>
    </rPh>
    <rPh sb="103" eb="104">
      <t>サイ</t>
    </rPh>
    <rPh sb="108" eb="109">
      <t>サイ</t>
    </rPh>
    <rPh sb="112" eb="115">
      <t>カニュウシャ</t>
    </rPh>
    <rPh sb="116" eb="118">
      <t>カイゴ</t>
    </rPh>
    <rPh sb="118" eb="121">
      <t>ホケンリョウ</t>
    </rPh>
    <rPh sb="122" eb="123">
      <t>ダイ</t>
    </rPh>
    <rPh sb="124" eb="125">
      <t>ゴウ</t>
    </rPh>
    <rPh sb="125" eb="129">
      <t>ヒホケンシャ</t>
    </rPh>
    <rPh sb="131" eb="133">
      <t>コクミン</t>
    </rPh>
    <rPh sb="133" eb="135">
      <t>ケンコウ</t>
    </rPh>
    <rPh sb="135" eb="137">
      <t>ホケン</t>
    </rPh>
    <rPh sb="138" eb="139">
      <t>ツウ</t>
    </rPh>
    <rPh sb="141" eb="143">
      <t>ノウフ</t>
    </rPh>
    <rPh sb="149" eb="151">
      <t>コウセイ</t>
    </rPh>
    <rPh sb="159" eb="161">
      <t>ゼイリツ</t>
    </rPh>
    <rPh sb="162" eb="164">
      <t>サンシュツ</t>
    </rPh>
    <rPh sb="166" eb="168">
      <t>ゴウケイ</t>
    </rPh>
    <rPh sb="168" eb="169">
      <t>ガク</t>
    </rPh>
    <rPh sb="170" eb="172">
      <t>ネンカン</t>
    </rPh>
    <rPh sb="173" eb="175">
      <t>ホケン</t>
    </rPh>
    <rPh sb="175" eb="176">
      <t>ゼイ</t>
    </rPh>
    <rPh sb="182" eb="184">
      <t>トチュウ</t>
    </rPh>
    <rPh sb="184" eb="186">
      <t>カニュウ</t>
    </rPh>
    <rPh sb="187" eb="189">
      <t>トチュウ</t>
    </rPh>
    <rPh sb="189" eb="191">
      <t>ダッタイ</t>
    </rPh>
    <rPh sb="194" eb="195">
      <t>カタ</t>
    </rPh>
    <rPh sb="196" eb="198">
      <t>ツキワ</t>
    </rPh>
    <rPh sb="199" eb="201">
      <t>ケイサン</t>
    </rPh>
    <rPh sb="207" eb="209">
      <t>ゼイリツ</t>
    </rPh>
    <rPh sb="215" eb="217">
      <t>ショトク</t>
    </rPh>
    <rPh sb="217" eb="218">
      <t>ワリ</t>
    </rPh>
    <rPh sb="218" eb="219">
      <t>ガク</t>
    </rPh>
    <rPh sb="220" eb="222">
      <t>ショトク</t>
    </rPh>
    <rPh sb="223" eb="224">
      <t>オウ</t>
    </rPh>
    <rPh sb="226" eb="228">
      <t>シサン</t>
    </rPh>
    <rPh sb="228" eb="229">
      <t>ワリ</t>
    </rPh>
    <rPh sb="229" eb="230">
      <t>ガク</t>
    </rPh>
    <rPh sb="231" eb="233">
      <t>コテイ</t>
    </rPh>
    <rPh sb="233" eb="236">
      <t>シサンゼイ</t>
    </rPh>
    <rPh sb="236" eb="237">
      <t>ガク</t>
    </rPh>
    <rPh sb="238" eb="241">
      <t>キントウワリ</t>
    </rPh>
    <rPh sb="241" eb="242">
      <t>ガク</t>
    </rPh>
    <rPh sb="243" eb="246">
      <t>カニュウシャ</t>
    </rPh>
    <rPh sb="246" eb="247">
      <t>スウ</t>
    </rPh>
    <rPh sb="248" eb="250">
      <t>ビョウドウ</t>
    </rPh>
    <rPh sb="250" eb="251">
      <t>ワリ</t>
    </rPh>
    <rPh sb="251" eb="252">
      <t>ガク</t>
    </rPh>
    <rPh sb="254" eb="256">
      <t>セタイ</t>
    </rPh>
    <rPh sb="259" eb="261">
      <t>ケイサン</t>
    </rPh>
    <phoneticPr fontId="2"/>
  </si>
  <si>
    <r>
      <t>※１　</t>
    </r>
    <r>
      <rPr>
        <b/>
        <sz val="11"/>
        <color theme="1"/>
        <rFont val="HG丸ｺﾞｼｯｸM-PRO"/>
        <family val="3"/>
        <charset val="128"/>
      </rPr>
      <t>分離課税による所得のある方は正確に試算できない</t>
    </r>
    <r>
      <rPr>
        <sz val="11"/>
        <color theme="1"/>
        <rFont val="HG丸ｺﾞｼｯｸM-PRO"/>
        <family val="3"/>
        <charset val="128"/>
      </rPr>
      <t xml:space="preserve">ため、上記問い合わせ先まで
　　　ご連絡ください。
※２　前年の総所得金額等から基礎控除（４30,000円）を引いた金額（課税標準所得額）で
　　　計算します。
</t>
    </r>
    <rPh sb="29" eb="31">
      <t>ジョウキ</t>
    </rPh>
    <rPh sb="55" eb="57">
      <t>ゼンネン</t>
    </rPh>
    <rPh sb="58" eb="61">
      <t>ソウショトク</t>
    </rPh>
    <rPh sb="61" eb="63">
      <t>キンガク</t>
    </rPh>
    <rPh sb="63" eb="64">
      <t>トウ</t>
    </rPh>
    <rPh sb="66" eb="68">
      <t>キソ</t>
    </rPh>
    <rPh sb="68" eb="70">
      <t>コウジョ</t>
    </rPh>
    <rPh sb="78" eb="79">
      <t>エン</t>
    </rPh>
    <rPh sb="81" eb="82">
      <t>ヒ</t>
    </rPh>
    <rPh sb="84" eb="86">
      <t>キンガク</t>
    </rPh>
    <rPh sb="87" eb="89">
      <t>カゼイ</t>
    </rPh>
    <rPh sb="89" eb="91">
      <t>ヒョウジュン</t>
    </rPh>
    <rPh sb="91" eb="93">
      <t>ショトク</t>
    </rPh>
    <rPh sb="93" eb="94">
      <t>ガク</t>
    </rPh>
    <rPh sb="100" eb="102">
      <t>ケイサン</t>
    </rPh>
    <phoneticPr fontId="2"/>
  </si>
  <si>
    <t>令和４年度　和光市国民健康保険税　計算シート</t>
    <rPh sb="0" eb="2">
      <t>レイワ</t>
    </rPh>
    <rPh sb="3" eb="5">
      <t>ネンド</t>
    </rPh>
    <rPh sb="4" eb="5">
      <t>ド</t>
    </rPh>
    <rPh sb="6" eb="9">
      <t>ワコウシ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9">
      <t>ケイサン</t>
    </rPh>
    <phoneticPr fontId="2"/>
  </si>
  <si>
    <r>
      <t>〇この計算シートでは１年間分の国民健康保険税の計算を行います。</t>
    </r>
    <r>
      <rPr>
        <b/>
        <u/>
        <sz val="11"/>
        <color theme="1"/>
        <rFont val="HG丸ｺﾞｼｯｸM-PRO"/>
        <family val="3"/>
        <charset val="128"/>
      </rPr>
      <t xml:space="preserve">試算結果は決定税額ではありま
</t>
    </r>
    <r>
      <rPr>
        <b/>
        <sz val="11"/>
        <color theme="1"/>
        <rFont val="HG丸ｺﾞｼｯｸM-PRO"/>
        <family val="3"/>
        <charset val="128"/>
      </rPr>
      <t>　</t>
    </r>
    <r>
      <rPr>
        <b/>
        <u/>
        <sz val="11"/>
        <color theme="1"/>
        <rFont val="HG丸ｺﾞｼｯｸM-PRO"/>
        <family val="3"/>
        <charset val="128"/>
      </rPr>
      <t>せん。あくまで参考としてご利用ください</t>
    </r>
    <r>
      <rPr>
        <b/>
        <sz val="11"/>
        <color theme="1"/>
        <rFont val="HG丸ｺﾞｼｯｸM-PRO"/>
        <family val="3"/>
        <charset val="128"/>
      </rPr>
      <t>。</t>
    </r>
    <r>
      <rPr>
        <sz val="11"/>
        <color theme="1"/>
        <rFont val="HG丸ｺﾞｼｯｸM-PRO"/>
        <family val="3"/>
        <charset val="128"/>
      </rPr>
      <t xml:space="preserve">
〇</t>
    </r>
    <r>
      <rPr>
        <b/>
        <u/>
        <sz val="11"/>
        <color theme="1"/>
        <rFont val="HG丸ｺﾞｼｯｸM-PRO"/>
        <family val="3"/>
        <charset val="128"/>
      </rPr>
      <t>次に該当する方がいる場合、正確な試算ができません</t>
    </r>
    <r>
      <rPr>
        <sz val="11"/>
        <color theme="1"/>
        <rFont val="HG丸ｺﾞｼｯｸM-PRO"/>
        <family val="3"/>
        <charset val="128"/>
      </rPr>
      <t>ので、ご希望の方は
　和光市役所保険年金課国民健康保険担当（048-424-9127（直通））までご連絡ください。
　①年度途中での加入・脱退される方や年度途中で40歳・65歳・75歳になられる方がいる場合
　②所得の低い世帯にかかる軽減、非自発的失業者にかかる軽減
　③後期高齢者医療保険に加入している方がいる場合
   ④分離課税による所得のある方がいる場合
　⑤世帯内に未就学児の方がいる場合</t>
    </r>
    <rPh sb="69" eb="70">
      <t>ツギ</t>
    </rPh>
    <rPh sb="71" eb="73">
      <t>ガイトウ</t>
    </rPh>
    <rPh sb="75" eb="76">
      <t>カタ</t>
    </rPh>
    <rPh sb="79" eb="81">
      <t>バアイ</t>
    </rPh>
    <rPh sb="82" eb="84">
      <t>セイカク</t>
    </rPh>
    <rPh sb="85" eb="87">
      <t>シサン</t>
    </rPh>
    <rPh sb="104" eb="106">
      <t>ワコウ</t>
    </rPh>
    <rPh sb="106" eb="109">
      <t>シヤクショ</t>
    </rPh>
    <rPh sb="109" eb="114">
      <t>ホケンネンキンカ</t>
    </rPh>
    <rPh sb="114" eb="122">
      <t>コクミンケンコウホケンタントウ</t>
    </rPh>
    <rPh sb="136" eb="138">
      <t>チョクツウ</t>
    </rPh>
    <rPh sb="167" eb="168">
      <t>カタ</t>
    </rPh>
    <rPh sb="199" eb="201">
      <t>ショトク</t>
    </rPh>
    <rPh sb="202" eb="203">
      <t>ヒク</t>
    </rPh>
    <rPh sb="204" eb="206">
      <t>セタイ</t>
    </rPh>
    <rPh sb="210" eb="212">
      <t>ケイゲン</t>
    </rPh>
    <rPh sb="236" eb="238">
      <t>ホケン</t>
    </rPh>
    <rPh sb="239" eb="241">
      <t>カニュウ</t>
    </rPh>
    <rPh sb="245" eb="246">
      <t>カタ</t>
    </rPh>
    <rPh sb="249" eb="251">
      <t>バアイ</t>
    </rPh>
    <rPh sb="256" eb="258">
      <t>ブンリ</t>
    </rPh>
    <rPh sb="258" eb="260">
      <t>カゼイ</t>
    </rPh>
    <rPh sb="263" eb="265">
      <t>ショトク</t>
    </rPh>
    <rPh sb="268" eb="269">
      <t>カタ</t>
    </rPh>
    <rPh sb="272" eb="274">
      <t>バアイ</t>
    </rPh>
    <rPh sb="277" eb="280">
      <t>セタイナイ</t>
    </rPh>
    <rPh sb="281" eb="285">
      <t>ミシュウガクジ</t>
    </rPh>
    <rPh sb="286" eb="287">
      <t>カタ</t>
    </rPh>
    <rPh sb="290" eb="29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</si>
</sst>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vertical="distributed" wrapText="1"/>
      <protection hidden="1"/>
    </xf>
    <xf numFmtId="0" fontId="4" fillId="0" borderId="0" xfId="0" applyFont="1" applyBorder="1" applyAlignment="1" applyProtection="1">
      <alignment vertical="distributed"/>
      <protection hidden="1"/>
    </xf>
    <xf numFmtId="0" fontId="7" fillId="0" borderId="0" xfId="0" applyFont="1" applyProtection="1">
      <alignment vertic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top" wrapText="1"/>
      <protection hidden="1"/>
    </xf>
    <xf numFmtId="0" fontId="7" fillId="0" borderId="0" xfId="0" applyFont="1" applyBorder="1" applyProtection="1">
      <alignment vertical="center"/>
      <protection hidden="1"/>
    </xf>
    <xf numFmtId="0" fontId="4" fillId="0" borderId="29" xfId="0" applyFont="1" applyBorder="1" applyProtection="1">
      <alignment vertical="center"/>
      <protection hidden="1"/>
    </xf>
    <xf numFmtId="0" fontId="4" fillId="0" borderId="30" xfId="0" applyFont="1" applyBorder="1" applyProtection="1">
      <alignment vertical="center"/>
      <protection hidden="1"/>
    </xf>
    <xf numFmtId="0" fontId="7" fillId="0" borderId="30" xfId="0" applyFont="1" applyBorder="1" applyProtection="1">
      <alignment vertical="center"/>
      <protection hidden="1"/>
    </xf>
    <xf numFmtId="0" fontId="7" fillId="0" borderId="31" xfId="0" applyFont="1" applyBorder="1" applyProtection="1">
      <alignment vertical="center"/>
      <protection hidden="1"/>
    </xf>
    <xf numFmtId="0" fontId="7" fillId="0" borderId="32" xfId="0" applyFont="1" applyBorder="1" applyProtection="1">
      <alignment vertical="center"/>
      <protection hidden="1"/>
    </xf>
    <xf numFmtId="0" fontId="7" fillId="0" borderId="34" xfId="0" applyFont="1" applyBorder="1" applyProtection="1">
      <alignment vertical="center"/>
      <protection hidden="1"/>
    </xf>
    <xf numFmtId="0" fontId="7" fillId="0" borderId="35" xfId="0" applyFont="1" applyBorder="1" applyProtection="1">
      <alignment vertical="center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4" fillId="0" borderId="32" xfId="0" applyFont="1" applyBorder="1" applyProtection="1">
      <alignment vertical="center"/>
      <protection hidden="1"/>
    </xf>
    <xf numFmtId="0" fontId="4" fillId="0" borderId="33" xfId="0" applyFont="1" applyBorder="1" applyProtection="1">
      <alignment vertical="center"/>
      <protection hidden="1"/>
    </xf>
    <xf numFmtId="0" fontId="4" fillId="0" borderId="0" xfId="0" applyFont="1" applyBorder="1" applyAlignment="1" applyProtection="1">
      <alignment vertical="top" wrapText="1"/>
      <protection hidden="1"/>
    </xf>
    <xf numFmtId="0" fontId="7" fillId="0" borderId="33" xfId="0" applyFont="1" applyBorder="1" applyProtection="1">
      <alignment vertical="center"/>
      <protection hidden="1"/>
    </xf>
    <xf numFmtId="0" fontId="7" fillId="0" borderId="36" xfId="0" applyFont="1" applyBorder="1" applyProtection="1">
      <alignment vertical="center"/>
      <protection hidden="1"/>
    </xf>
    <xf numFmtId="0" fontId="4" fillId="0" borderId="12" xfId="0" applyFont="1" applyBorder="1" applyProtection="1">
      <alignment vertical="center"/>
      <protection hidden="1"/>
    </xf>
    <xf numFmtId="0" fontId="4" fillId="0" borderId="11" xfId="0" applyFont="1" applyBorder="1" applyProtection="1">
      <alignment vertical="center"/>
      <protection hidden="1"/>
    </xf>
    <xf numFmtId="0" fontId="7" fillId="0" borderId="11" xfId="0" applyFont="1" applyBorder="1" applyProtection="1">
      <alignment vertical="center"/>
      <protection hidden="1"/>
    </xf>
    <xf numFmtId="0" fontId="7" fillId="0" borderId="13" xfId="0" applyFont="1" applyBorder="1" applyProtection="1">
      <alignment vertical="center"/>
      <protection hidden="1"/>
    </xf>
    <xf numFmtId="0" fontId="7" fillId="0" borderId="10" xfId="0" applyFont="1" applyBorder="1" applyProtection="1">
      <alignment vertical="center"/>
      <protection hidden="1"/>
    </xf>
    <xf numFmtId="0" fontId="7" fillId="0" borderId="15" xfId="0" applyFont="1" applyBorder="1" applyProtection="1">
      <alignment vertical="center"/>
      <protection hidden="1"/>
    </xf>
    <xf numFmtId="0" fontId="7" fillId="0" borderId="16" xfId="0" applyFont="1" applyBorder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46" xfId="0" applyFont="1" applyBorder="1" applyProtection="1">
      <alignment vertical="center"/>
      <protection hidden="1"/>
    </xf>
    <xf numFmtId="0" fontId="7" fillId="0" borderId="46" xfId="0" applyFont="1" applyBorder="1" applyAlignment="1" applyProtection="1">
      <alignment vertical="center"/>
      <protection hidden="1"/>
    </xf>
    <xf numFmtId="0" fontId="7" fillId="0" borderId="35" xfId="0" applyFont="1" applyBorder="1" applyAlignment="1" applyProtection="1">
      <alignment vertical="center"/>
      <protection hidden="1"/>
    </xf>
    <xf numFmtId="0" fontId="7" fillId="0" borderId="36" xfId="0" applyFont="1" applyBorder="1" applyAlignment="1" applyProtection="1">
      <alignment vertical="center"/>
      <protection hidden="1"/>
    </xf>
    <xf numFmtId="38" fontId="4" fillId="0" borderId="0" xfId="0" applyNumberFormat="1" applyFont="1" applyBorder="1" applyAlignment="1" applyProtection="1">
      <alignment horizontal="right" vertical="center" shrinkToFit="1"/>
      <protection hidden="1"/>
    </xf>
    <xf numFmtId="0" fontId="4" fillId="0" borderId="0" xfId="0" applyFont="1" applyBorder="1" applyAlignment="1" applyProtection="1">
      <alignment horizontal="right" vertical="center" shrinkToFi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176" fontId="4" fillId="0" borderId="0" xfId="0" applyNumberFormat="1" applyFont="1" applyBorder="1" applyAlignment="1" applyProtection="1">
      <alignment horizontal="center" vertical="center"/>
      <protection hidden="1"/>
    </xf>
    <xf numFmtId="38" fontId="4" fillId="0" borderId="0" xfId="1" applyFont="1" applyBorder="1" applyAlignment="1" applyProtection="1">
      <alignment horizontal="right" vertical="center" shrinkToFit="1"/>
      <protection hidden="1"/>
    </xf>
    <xf numFmtId="177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 shrinkToFit="1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38" fontId="4" fillId="0" borderId="21" xfId="1" applyFont="1" applyBorder="1" applyAlignment="1" applyProtection="1">
      <alignment vertical="center"/>
      <protection hidden="1"/>
    </xf>
    <xf numFmtId="38" fontId="4" fillId="0" borderId="24" xfId="1" applyFont="1" applyBorder="1" applyAlignment="1" applyProtection="1">
      <alignment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38" fontId="4" fillId="0" borderId="22" xfId="1" applyFont="1" applyBorder="1" applyAlignment="1" applyProtection="1">
      <alignment vertical="center"/>
      <protection hidden="1"/>
    </xf>
    <xf numFmtId="38" fontId="4" fillId="0" borderId="25" xfId="1" applyFont="1" applyBorder="1" applyAlignment="1" applyProtection="1">
      <alignment vertic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177" fontId="4" fillId="0" borderId="20" xfId="1" applyNumberFormat="1" applyFont="1" applyBorder="1" applyAlignment="1" applyProtection="1">
      <alignment vertical="center"/>
      <protection hidden="1"/>
    </xf>
    <xf numFmtId="177" fontId="4" fillId="0" borderId="23" xfId="1" applyNumberFormat="1" applyFont="1" applyBorder="1" applyAlignment="1" applyProtection="1">
      <alignment vertical="center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38" fontId="7" fillId="2" borderId="21" xfId="1" applyFont="1" applyFill="1" applyBorder="1" applyAlignment="1" applyProtection="1">
      <alignment vertical="center" shrinkToFit="1"/>
      <protection locked="0" hidden="1"/>
    </xf>
    <xf numFmtId="38" fontId="7" fillId="0" borderId="21" xfId="1" applyFont="1" applyBorder="1" applyAlignment="1" applyProtection="1">
      <alignment vertical="center" shrinkToFit="1"/>
      <protection hidden="1"/>
    </xf>
    <xf numFmtId="0" fontId="4" fillId="0" borderId="11" xfId="0" applyFont="1" applyBorder="1" applyAlignment="1" applyProtection="1">
      <alignment horizontal="left" vertical="top" wrapText="1"/>
      <protection hidden="1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7" fillId="2" borderId="21" xfId="0" applyFont="1" applyFill="1" applyBorder="1" applyAlignment="1" applyProtection="1">
      <alignment horizontal="center" vertical="center" shrinkToFit="1"/>
      <protection locked="0" hidden="1"/>
    </xf>
    <xf numFmtId="38" fontId="7" fillId="2" borderId="22" xfId="1" applyFont="1" applyFill="1" applyBorder="1" applyAlignment="1" applyProtection="1">
      <alignment vertical="center" shrinkToFit="1"/>
      <protection locked="0"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38" fontId="7" fillId="0" borderId="24" xfId="1" applyFont="1" applyBorder="1" applyAlignment="1" applyProtection="1">
      <alignment vertical="center" shrinkToFit="1"/>
      <protection hidden="1"/>
    </xf>
    <xf numFmtId="38" fontId="7" fillId="0" borderId="37" xfId="1" applyFont="1" applyBorder="1" applyAlignment="1" applyProtection="1">
      <alignment vertical="center" shrinkToFit="1"/>
      <protection hidden="1"/>
    </xf>
    <xf numFmtId="38" fontId="7" fillId="0" borderId="27" xfId="1" applyFont="1" applyBorder="1" applyAlignment="1" applyProtection="1">
      <alignment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177" fontId="4" fillId="0" borderId="38" xfId="1" applyNumberFormat="1" applyFont="1" applyBorder="1" applyAlignment="1" applyProtection="1">
      <alignment horizontal="center" vertical="center"/>
      <protection hidden="1"/>
    </xf>
    <xf numFmtId="177" fontId="4" fillId="0" borderId="39" xfId="1" applyNumberFormat="1" applyFont="1" applyBorder="1" applyAlignment="1" applyProtection="1">
      <alignment horizontal="center" vertical="center"/>
      <protection hidden="1"/>
    </xf>
    <xf numFmtId="177" fontId="4" fillId="0" borderId="40" xfId="1" applyNumberFormat="1" applyFont="1" applyBorder="1" applyAlignment="1" applyProtection="1">
      <alignment horizontal="center" vertical="center"/>
      <protection hidden="1"/>
    </xf>
    <xf numFmtId="177" fontId="4" fillId="0" borderId="41" xfId="1" applyNumberFormat="1" applyFont="1" applyBorder="1" applyAlignment="1" applyProtection="1">
      <alignment horizontal="center" vertical="center"/>
      <protection hidden="1"/>
    </xf>
    <xf numFmtId="177" fontId="4" fillId="0" borderId="42" xfId="1" applyNumberFormat="1" applyFont="1" applyBorder="1" applyAlignment="1" applyProtection="1">
      <alignment horizontal="center" vertical="center"/>
      <protection hidden="1"/>
    </xf>
    <xf numFmtId="177" fontId="4" fillId="0" borderId="43" xfId="1" applyNumberFormat="1" applyFont="1" applyBorder="1" applyAlignment="1" applyProtection="1">
      <alignment horizontal="center" vertical="center"/>
      <protection hidden="1"/>
    </xf>
    <xf numFmtId="38" fontId="7" fillId="2" borderId="23" xfId="1" applyFont="1" applyFill="1" applyBorder="1" applyAlignment="1" applyProtection="1">
      <alignment vertical="center" shrinkToFit="1"/>
      <protection locked="0" hidden="1"/>
    </xf>
    <xf numFmtId="38" fontId="7" fillId="2" borderId="44" xfId="1" applyFont="1" applyFill="1" applyBorder="1" applyAlignment="1" applyProtection="1">
      <alignment vertical="center" shrinkToFit="1"/>
      <protection locked="0" hidden="1"/>
    </xf>
    <xf numFmtId="38" fontId="7" fillId="2" borderId="26" xfId="1" applyFont="1" applyFill="1" applyBorder="1" applyAlignment="1" applyProtection="1">
      <alignment vertical="center" shrinkToFit="1"/>
      <protection locked="0" hidden="1"/>
    </xf>
    <xf numFmtId="38" fontId="7" fillId="0" borderId="25" xfId="1" applyFont="1" applyBorder="1" applyAlignment="1" applyProtection="1">
      <alignment vertical="center" shrinkToFit="1"/>
      <protection hidden="1"/>
    </xf>
    <xf numFmtId="38" fontId="7" fillId="0" borderId="45" xfId="1" applyFont="1" applyBorder="1" applyAlignment="1" applyProtection="1">
      <alignment vertical="center" shrinkToFit="1"/>
      <protection hidden="1"/>
    </xf>
    <xf numFmtId="38" fontId="7" fillId="0" borderId="28" xfId="1" applyFont="1" applyBorder="1" applyAlignment="1" applyProtection="1">
      <alignment vertical="center" shrinkToFit="1"/>
      <protection hidden="1"/>
    </xf>
    <xf numFmtId="38" fontId="7" fillId="0" borderId="23" xfId="1" applyFont="1" applyBorder="1" applyAlignment="1" applyProtection="1">
      <alignment vertical="center" shrinkToFit="1"/>
      <protection hidden="1"/>
    </xf>
    <xf numFmtId="38" fontId="7" fillId="0" borderId="44" xfId="1" applyFont="1" applyBorder="1" applyAlignment="1" applyProtection="1">
      <alignment vertical="center" shrinkToFit="1"/>
      <protection hidden="1"/>
    </xf>
    <xf numFmtId="38" fontId="7" fillId="0" borderId="26" xfId="1" applyFont="1" applyBorder="1" applyAlignment="1" applyProtection="1">
      <alignment vertical="center" shrinkToFit="1"/>
      <protection hidden="1"/>
    </xf>
    <xf numFmtId="38" fontId="7" fillId="0" borderId="22" xfId="1" applyFont="1" applyBorder="1" applyAlignment="1" applyProtection="1">
      <alignment vertical="center" shrinkToFit="1"/>
      <protection hidden="1"/>
    </xf>
    <xf numFmtId="0" fontId="7" fillId="2" borderId="23" xfId="0" applyFont="1" applyFill="1" applyBorder="1" applyAlignment="1" applyProtection="1">
      <alignment horizontal="center" vertical="center" shrinkToFit="1"/>
      <protection locked="0" hidden="1"/>
    </xf>
    <xf numFmtId="0" fontId="7" fillId="2" borderId="44" xfId="0" applyFont="1" applyFill="1" applyBorder="1" applyAlignment="1" applyProtection="1">
      <alignment horizontal="center" vertical="center" shrinkToFit="1"/>
      <protection locked="0" hidden="1"/>
    </xf>
    <xf numFmtId="0" fontId="7" fillId="2" borderId="26" xfId="0" applyFont="1" applyFill="1" applyBorder="1" applyAlignment="1" applyProtection="1">
      <alignment horizontal="center" vertical="center" shrinkToFit="1"/>
      <protection locked="0" hidden="1"/>
    </xf>
    <xf numFmtId="0" fontId="4" fillId="0" borderId="20" xfId="0" applyFont="1" applyBorder="1" applyAlignment="1" applyProtection="1">
      <alignment horizontal="distributed" vertical="center" indent="1"/>
      <protection hidden="1"/>
    </xf>
    <xf numFmtId="0" fontId="4" fillId="0" borderId="21" xfId="0" applyFont="1" applyBorder="1" applyAlignment="1" applyProtection="1">
      <alignment horizontal="distributed" vertical="center" indent="1"/>
      <protection hidden="1"/>
    </xf>
    <xf numFmtId="0" fontId="4" fillId="0" borderId="22" xfId="0" applyFont="1" applyBorder="1" applyAlignment="1" applyProtection="1">
      <alignment horizontal="distributed" vertical="center" indent="1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7" fillId="2" borderId="22" xfId="0" applyFont="1" applyFill="1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 applyProtection="1">
      <alignment horizontal="center" vertical="top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left" vertical="distributed" wrapText="1"/>
      <protection hidden="1"/>
    </xf>
    <xf numFmtId="0" fontId="4" fillId="0" borderId="2" xfId="0" applyFont="1" applyBorder="1" applyAlignment="1" applyProtection="1">
      <alignment horizontal="left" vertical="distributed" wrapText="1"/>
      <protection hidden="1"/>
    </xf>
    <xf numFmtId="0" fontId="4" fillId="0" borderId="3" xfId="0" applyFont="1" applyBorder="1" applyAlignment="1" applyProtection="1">
      <alignment horizontal="left" vertical="distributed" wrapText="1"/>
      <protection hidden="1"/>
    </xf>
    <xf numFmtId="0" fontId="4" fillId="0" borderId="4" xfId="0" applyFont="1" applyBorder="1" applyAlignment="1" applyProtection="1">
      <alignment horizontal="left" vertical="distributed" wrapText="1"/>
      <protection hidden="1"/>
    </xf>
    <xf numFmtId="0" fontId="4" fillId="0" borderId="0" xfId="0" applyFont="1" applyBorder="1" applyAlignment="1" applyProtection="1">
      <alignment horizontal="left" vertical="distributed" wrapText="1"/>
      <protection hidden="1"/>
    </xf>
    <xf numFmtId="0" fontId="4" fillId="0" borderId="5" xfId="0" applyFont="1" applyBorder="1" applyAlignment="1" applyProtection="1">
      <alignment horizontal="left" vertical="distributed" wrapText="1"/>
      <protection hidden="1"/>
    </xf>
    <xf numFmtId="0" fontId="4" fillId="0" borderId="6" xfId="0" applyFont="1" applyBorder="1" applyAlignment="1" applyProtection="1">
      <alignment horizontal="left" vertical="distributed" wrapText="1"/>
      <protection hidden="1"/>
    </xf>
    <xf numFmtId="0" fontId="4" fillId="0" borderId="7" xfId="0" applyFont="1" applyBorder="1" applyAlignment="1" applyProtection="1">
      <alignment horizontal="left" vertical="distributed" wrapText="1"/>
      <protection hidden="1"/>
    </xf>
    <xf numFmtId="0" fontId="4" fillId="0" borderId="8" xfId="0" applyFont="1" applyBorder="1" applyAlignment="1" applyProtection="1">
      <alignment horizontal="left" vertical="distributed" wrapText="1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177" fontId="4" fillId="0" borderId="21" xfId="1" applyNumberFormat="1" applyFont="1" applyBorder="1" applyAlignment="1" applyProtection="1">
      <alignment vertical="center"/>
      <protection hidden="1"/>
    </xf>
    <xf numFmtId="177" fontId="4" fillId="0" borderId="24" xfId="1" applyNumberFormat="1" applyFont="1" applyBorder="1" applyAlignment="1" applyProtection="1">
      <alignment vertical="center"/>
      <protection hidden="1"/>
    </xf>
    <xf numFmtId="0" fontId="4" fillId="2" borderId="29" xfId="0" applyFont="1" applyFill="1" applyBorder="1" applyAlignment="1" applyProtection="1">
      <alignment horizontal="left" vertical="distributed" wrapText="1" indent="1"/>
      <protection hidden="1"/>
    </xf>
    <xf numFmtId="0" fontId="4" fillId="2" borderId="30" xfId="0" applyFont="1" applyFill="1" applyBorder="1" applyAlignment="1" applyProtection="1">
      <alignment horizontal="left" vertical="distributed" indent="1"/>
      <protection hidden="1"/>
    </xf>
    <xf numFmtId="0" fontId="4" fillId="2" borderId="31" xfId="0" applyFont="1" applyFill="1" applyBorder="1" applyAlignment="1" applyProtection="1">
      <alignment horizontal="left" vertical="distributed" indent="1"/>
      <protection hidden="1"/>
    </xf>
    <xf numFmtId="0" fontId="4" fillId="2" borderId="32" xfId="0" applyFont="1" applyFill="1" applyBorder="1" applyAlignment="1" applyProtection="1">
      <alignment horizontal="left" vertical="distributed" indent="1"/>
      <protection hidden="1"/>
    </xf>
    <xf numFmtId="0" fontId="4" fillId="2" borderId="0" xfId="0" applyFont="1" applyFill="1" applyBorder="1" applyAlignment="1" applyProtection="1">
      <alignment horizontal="left" vertical="distributed" indent="1"/>
      <protection hidden="1"/>
    </xf>
    <xf numFmtId="0" fontId="4" fillId="2" borderId="33" xfId="0" applyFont="1" applyFill="1" applyBorder="1" applyAlignment="1" applyProtection="1">
      <alignment horizontal="left" vertical="distributed" indent="1"/>
      <protection hidden="1"/>
    </xf>
    <xf numFmtId="0" fontId="4" fillId="2" borderId="34" xfId="0" applyFont="1" applyFill="1" applyBorder="1" applyAlignment="1" applyProtection="1">
      <alignment horizontal="left" vertical="distributed" indent="1"/>
      <protection hidden="1"/>
    </xf>
    <xf numFmtId="0" fontId="4" fillId="2" borderId="35" xfId="0" applyFont="1" applyFill="1" applyBorder="1" applyAlignment="1" applyProtection="1">
      <alignment horizontal="left" vertical="distributed" indent="1"/>
      <protection hidden="1"/>
    </xf>
    <xf numFmtId="0" fontId="4" fillId="2" borderId="36" xfId="0" applyFont="1" applyFill="1" applyBorder="1" applyAlignment="1" applyProtection="1">
      <alignment horizontal="left" vertical="distributed" indent="1"/>
      <protection hidden="1"/>
    </xf>
    <xf numFmtId="38" fontId="4" fillId="0" borderId="0" xfId="1" applyFont="1" applyBorder="1" applyAlignment="1" applyProtection="1">
      <alignment vertical="center" shrinkToFit="1"/>
      <protection hidden="1"/>
    </xf>
    <xf numFmtId="38" fontId="4" fillId="0" borderId="0" xfId="1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38" fontId="8" fillId="3" borderId="16" xfId="0" applyNumberFormat="1" applyFont="1" applyFill="1" applyBorder="1" applyAlignment="1" applyProtection="1">
      <alignment horizontal="right" vertical="center"/>
      <protection hidden="1"/>
    </xf>
    <xf numFmtId="0" fontId="8" fillId="3" borderId="16" xfId="0" applyFont="1" applyFill="1" applyBorder="1" applyAlignment="1" applyProtection="1">
      <alignment horizontal="right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38" fontId="4" fillId="0" borderId="0" xfId="0" applyNumberFormat="1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7" fillId="0" borderId="14" xfId="0" applyFont="1" applyBorder="1" applyAlignment="1" applyProtection="1">
      <alignment horizontal="center" vertical="center" shrinkToFit="1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176" fontId="4" fillId="0" borderId="0" xfId="0" applyNumberFormat="1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8"/>
  <sheetViews>
    <sheetView tabSelected="1" view="pageBreakPreview" zoomScale="110" zoomScaleNormal="100" zoomScaleSheetLayoutView="110" workbookViewId="0">
      <selection activeCell="AO14" sqref="AO14"/>
    </sheetView>
  </sheetViews>
  <sheetFormatPr defaultColWidth="1.875" defaultRowHeight="18" customHeight="1" x14ac:dyDescent="0.4"/>
  <cols>
    <col min="1" max="16384" width="1.875" style="1"/>
  </cols>
  <sheetData>
    <row r="1" spans="1:46" ht="18" customHeight="1" x14ac:dyDescent="0.4">
      <c r="A1" s="106" t="s">
        <v>86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</row>
    <row r="2" spans="1:46" ht="18" customHeight="1" thickBot="1" x14ac:dyDescent="0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</row>
    <row r="3" spans="1:46" ht="18" customHeight="1" thickTop="1" x14ac:dyDescent="0.4">
      <c r="B3" s="109" t="s">
        <v>87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1"/>
    </row>
    <row r="4" spans="1:46" ht="18" customHeight="1" x14ac:dyDescent="0.4">
      <c r="A4" s="2"/>
      <c r="B4" s="11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4"/>
    </row>
    <row r="5" spans="1:46" ht="18" customHeight="1" x14ac:dyDescent="0.4">
      <c r="A5" s="3"/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4"/>
    </row>
    <row r="6" spans="1:46" ht="18" customHeight="1" x14ac:dyDescent="0.4">
      <c r="A6" s="3"/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4"/>
    </row>
    <row r="7" spans="1:46" ht="18" customHeight="1" x14ac:dyDescent="0.4">
      <c r="A7" s="3"/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4"/>
    </row>
    <row r="8" spans="1:46" ht="18" customHeight="1" x14ac:dyDescent="0.4">
      <c r="A8" s="3"/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4"/>
    </row>
    <row r="9" spans="1:46" ht="18" customHeight="1" x14ac:dyDescent="0.4">
      <c r="A9" s="3"/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4"/>
    </row>
    <row r="10" spans="1:46" ht="18" customHeight="1" x14ac:dyDescent="0.4">
      <c r="A10" s="3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4"/>
    </row>
    <row r="11" spans="1:46" ht="18" customHeight="1" x14ac:dyDescent="0.4">
      <c r="A11" s="4"/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4"/>
    </row>
    <row r="12" spans="1:46" ht="18" customHeight="1" thickBot="1" x14ac:dyDescent="0.45">
      <c r="A12" s="4"/>
      <c r="B12" s="11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7"/>
    </row>
    <row r="13" spans="1:46" ht="18" customHeight="1" thickTop="1" x14ac:dyDescent="0.4">
      <c r="A13" s="4"/>
    </row>
    <row r="14" spans="1:46" s="5" customFormat="1" ht="18" customHeight="1" x14ac:dyDescent="0.15">
      <c r="A14" s="1" t="s">
        <v>78</v>
      </c>
      <c r="AT14" s="6" t="s">
        <v>57</v>
      </c>
    </row>
    <row r="15" spans="1:46" s="5" customFormat="1" ht="18" customHeight="1" x14ac:dyDescent="0.4">
      <c r="B15" s="120"/>
      <c r="C15" s="55"/>
      <c r="D15" s="55"/>
      <c r="E15" s="55"/>
      <c r="F15" s="56"/>
      <c r="G15" s="120" t="s">
        <v>1</v>
      </c>
      <c r="H15" s="55"/>
      <c r="I15" s="55"/>
      <c r="J15" s="55"/>
      <c r="K15" s="56"/>
      <c r="L15" s="60" t="s">
        <v>2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 t="s">
        <v>77</v>
      </c>
      <c r="AG15" s="60"/>
      <c r="AH15" s="60"/>
      <c r="AI15" s="60"/>
      <c r="AJ15" s="60"/>
      <c r="AK15" s="60" t="s">
        <v>7</v>
      </c>
      <c r="AL15" s="60"/>
      <c r="AM15" s="60"/>
      <c r="AN15" s="60"/>
      <c r="AO15" s="60"/>
      <c r="AP15" s="54" t="s">
        <v>46</v>
      </c>
      <c r="AQ15" s="73"/>
      <c r="AR15" s="73"/>
      <c r="AS15" s="73"/>
      <c r="AT15" s="74"/>
    </row>
    <row r="16" spans="1:46" s="5" customFormat="1" ht="18" customHeight="1" x14ac:dyDescent="0.4">
      <c r="B16" s="121"/>
      <c r="C16" s="122"/>
      <c r="D16" s="122"/>
      <c r="E16" s="122"/>
      <c r="F16" s="123"/>
      <c r="G16" s="121"/>
      <c r="H16" s="122"/>
      <c r="I16" s="122"/>
      <c r="J16" s="122"/>
      <c r="K16" s="123"/>
      <c r="L16" s="54" t="s">
        <v>56</v>
      </c>
      <c r="M16" s="55"/>
      <c r="N16" s="55"/>
      <c r="O16" s="55"/>
      <c r="P16" s="56"/>
      <c r="Q16" s="54" t="s">
        <v>55</v>
      </c>
      <c r="R16" s="55"/>
      <c r="S16" s="55"/>
      <c r="T16" s="55"/>
      <c r="U16" s="56"/>
      <c r="V16" s="54" t="s">
        <v>76</v>
      </c>
      <c r="W16" s="55"/>
      <c r="X16" s="55"/>
      <c r="Y16" s="55"/>
      <c r="Z16" s="56"/>
      <c r="AA16" s="118" t="s">
        <v>14</v>
      </c>
      <c r="AB16" s="118"/>
      <c r="AC16" s="118"/>
      <c r="AD16" s="118"/>
      <c r="AE16" s="118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75"/>
      <c r="AQ16" s="76"/>
      <c r="AR16" s="76"/>
      <c r="AS16" s="76"/>
      <c r="AT16" s="77"/>
    </row>
    <row r="17" spans="1:46" s="5" customFormat="1" ht="18" customHeight="1" x14ac:dyDescent="0.4">
      <c r="B17" s="57"/>
      <c r="C17" s="58"/>
      <c r="D17" s="58"/>
      <c r="E17" s="58"/>
      <c r="F17" s="59"/>
      <c r="G17" s="57"/>
      <c r="H17" s="58"/>
      <c r="I17" s="58"/>
      <c r="J17" s="58"/>
      <c r="K17" s="59"/>
      <c r="L17" s="57"/>
      <c r="M17" s="58"/>
      <c r="N17" s="58"/>
      <c r="O17" s="58"/>
      <c r="P17" s="59"/>
      <c r="Q17" s="57"/>
      <c r="R17" s="58"/>
      <c r="S17" s="58"/>
      <c r="T17" s="58"/>
      <c r="U17" s="59"/>
      <c r="V17" s="57"/>
      <c r="W17" s="58"/>
      <c r="X17" s="58"/>
      <c r="Y17" s="58"/>
      <c r="Z17" s="59"/>
      <c r="AA17" s="57" t="s">
        <v>13</v>
      </c>
      <c r="AB17" s="58"/>
      <c r="AC17" s="58"/>
      <c r="AD17" s="58"/>
      <c r="AE17" s="59"/>
      <c r="AF17" s="70" t="s">
        <v>15</v>
      </c>
      <c r="AG17" s="71"/>
      <c r="AH17" s="71"/>
      <c r="AI17" s="71"/>
      <c r="AJ17" s="72"/>
      <c r="AK17" s="70" t="s">
        <v>16</v>
      </c>
      <c r="AL17" s="71"/>
      <c r="AM17" s="71"/>
      <c r="AN17" s="71"/>
      <c r="AO17" s="72"/>
      <c r="AP17" s="70"/>
      <c r="AQ17" s="71"/>
      <c r="AR17" s="71"/>
      <c r="AS17" s="71"/>
      <c r="AT17" s="72"/>
    </row>
    <row r="18" spans="1:46" s="5" customFormat="1" ht="24" customHeight="1" x14ac:dyDescent="0.4">
      <c r="B18" s="107" t="s">
        <v>0</v>
      </c>
      <c r="C18" s="107"/>
      <c r="D18" s="107"/>
      <c r="E18" s="107"/>
      <c r="F18" s="107"/>
      <c r="G18" s="98"/>
      <c r="H18" s="99"/>
      <c r="I18" s="99"/>
      <c r="J18" s="99"/>
      <c r="K18" s="100"/>
      <c r="L18" s="88"/>
      <c r="M18" s="89"/>
      <c r="N18" s="89"/>
      <c r="O18" s="89"/>
      <c r="P18" s="90"/>
      <c r="Q18" s="88"/>
      <c r="R18" s="89"/>
      <c r="S18" s="89"/>
      <c r="T18" s="89"/>
      <c r="U18" s="90"/>
      <c r="V18" s="88"/>
      <c r="W18" s="89"/>
      <c r="X18" s="89"/>
      <c r="Y18" s="89"/>
      <c r="Z18" s="90"/>
      <c r="AA18" s="94" t="str">
        <f>IF(G18="","",SUM(L18:Z18))</f>
        <v/>
      </c>
      <c r="AB18" s="95"/>
      <c r="AC18" s="95"/>
      <c r="AD18" s="95"/>
      <c r="AE18" s="96"/>
      <c r="AF18" s="94" t="str">
        <f>IF(AA18="","",430000)</f>
        <v/>
      </c>
      <c r="AG18" s="95"/>
      <c r="AH18" s="95"/>
      <c r="AI18" s="95"/>
      <c r="AJ18" s="96"/>
      <c r="AK18" s="94">
        <f>IF(AF18="",0,IF(AA18-AF18&lt;0,0,AA18-AF18))</f>
        <v>0</v>
      </c>
      <c r="AL18" s="95"/>
      <c r="AM18" s="95"/>
      <c r="AN18" s="95"/>
      <c r="AO18" s="96"/>
      <c r="AP18" s="88"/>
      <c r="AQ18" s="89"/>
      <c r="AR18" s="89"/>
      <c r="AS18" s="89"/>
      <c r="AT18" s="90"/>
    </row>
    <row r="19" spans="1:46" s="5" customFormat="1" ht="24" customHeight="1" x14ac:dyDescent="0.4">
      <c r="B19" s="108" t="s">
        <v>0</v>
      </c>
      <c r="C19" s="108"/>
      <c r="D19" s="108"/>
      <c r="E19" s="108"/>
      <c r="F19" s="108"/>
      <c r="G19" s="68"/>
      <c r="H19" s="68"/>
      <c r="I19" s="68"/>
      <c r="J19" s="68"/>
      <c r="K19" s="68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3" t="str">
        <f>IF(G19="","",SUM(L19:Z19))</f>
        <v/>
      </c>
      <c r="AB19" s="63"/>
      <c r="AC19" s="63"/>
      <c r="AD19" s="63"/>
      <c r="AE19" s="63"/>
      <c r="AF19" s="63" t="str">
        <f t="shared" ref="AF19:AF23" si="0">IF(AA19="","",430000)</f>
        <v/>
      </c>
      <c r="AG19" s="63"/>
      <c r="AH19" s="63"/>
      <c r="AI19" s="63"/>
      <c r="AJ19" s="63"/>
      <c r="AK19" s="63">
        <f>IF(AF19="",0,IF(AA19-AF19&lt;0,0,AA19-AF19))</f>
        <v>0</v>
      </c>
      <c r="AL19" s="63"/>
      <c r="AM19" s="63"/>
      <c r="AN19" s="63"/>
      <c r="AO19" s="63"/>
      <c r="AP19" s="62"/>
      <c r="AQ19" s="62"/>
      <c r="AR19" s="62"/>
      <c r="AS19" s="62"/>
      <c r="AT19" s="62"/>
    </row>
    <row r="20" spans="1:46" s="5" customFormat="1" ht="24" customHeight="1" x14ac:dyDescent="0.4">
      <c r="B20" s="108" t="s">
        <v>0</v>
      </c>
      <c r="C20" s="108"/>
      <c r="D20" s="108"/>
      <c r="E20" s="108"/>
      <c r="F20" s="108"/>
      <c r="G20" s="68"/>
      <c r="H20" s="68"/>
      <c r="I20" s="68"/>
      <c r="J20" s="68"/>
      <c r="K20" s="68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3" t="str">
        <f t="shared" ref="AA20:AA23" si="1">IF(G20="","",SUM(L20:Z20))</f>
        <v/>
      </c>
      <c r="AB20" s="63"/>
      <c r="AC20" s="63"/>
      <c r="AD20" s="63"/>
      <c r="AE20" s="63"/>
      <c r="AF20" s="63" t="str">
        <f t="shared" si="0"/>
        <v/>
      </c>
      <c r="AG20" s="63"/>
      <c r="AH20" s="63"/>
      <c r="AI20" s="63"/>
      <c r="AJ20" s="63"/>
      <c r="AK20" s="78">
        <f t="shared" ref="AK20:AK23" si="2">IF(AF20="",0,IF(AA20-AF20&lt;0,0,AA20-AF20))</f>
        <v>0</v>
      </c>
      <c r="AL20" s="79"/>
      <c r="AM20" s="79"/>
      <c r="AN20" s="79"/>
      <c r="AO20" s="80"/>
      <c r="AP20" s="62"/>
      <c r="AQ20" s="62"/>
      <c r="AR20" s="62"/>
      <c r="AS20" s="62"/>
      <c r="AT20" s="62"/>
    </row>
    <row r="21" spans="1:46" s="5" customFormat="1" ht="24" customHeight="1" x14ac:dyDescent="0.4">
      <c r="B21" s="108" t="s">
        <v>0</v>
      </c>
      <c r="C21" s="108"/>
      <c r="D21" s="108"/>
      <c r="E21" s="108"/>
      <c r="F21" s="108"/>
      <c r="G21" s="68"/>
      <c r="H21" s="68"/>
      <c r="I21" s="68"/>
      <c r="J21" s="68"/>
      <c r="K21" s="68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3" t="str">
        <f t="shared" si="1"/>
        <v/>
      </c>
      <c r="AB21" s="63"/>
      <c r="AC21" s="63"/>
      <c r="AD21" s="63"/>
      <c r="AE21" s="63"/>
      <c r="AF21" s="63" t="str">
        <f t="shared" si="0"/>
        <v/>
      </c>
      <c r="AG21" s="63"/>
      <c r="AH21" s="63"/>
      <c r="AI21" s="63"/>
      <c r="AJ21" s="63"/>
      <c r="AK21" s="78">
        <f t="shared" si="2"/>
        <v>0</v>
      </c>
      <c r="AL21" s="79"/>
      <c r="AM21" s="79"/>
      <c r="AN21" s="79"/>
      <c r="AO21" s="80"/>
      <c r="AP21" s="62"/>
      <c r="AQ21" s="62"/>
      <c r="AR21" s="62"/>
      <c r="AS21" s="62"/>
      <c r="AT21" s="62"/>
    </row>
    <row r="22" spans="1:46" s="5" customFormat="1" ht="24" customHeight="1" x14ac:dyDescent="0.4">
      <c r="B22" s="108" t="s">
        <v>0</v>
      </c>
      <c r="C22" s="108"/>
      <c r="D22" s="108"/>
      <c r="E22" s="108"/>
      <c r="F22" s="108"/>
      <c r="G22" s="68"/>
      <c r="H22" s="68"/>
      <c r="I22" s="68"/>
      <c r="J22" s="68"/>
      <c r="K22" s="68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3" t="str">
        <f t="shared" si="1"/>
        <v/>
      </c>
      <c r="AB22" s="63"/>
      <c r="AC22" s="63"/>
      <c r="AD22" s="63"/>
      <c r="AE22" s="63"/>
      <c r="AF22" s="63" t="str">
        <f t="shared" si="0"/>
        <v/>
      </c>
      <c r="AG22" s="63"/>
      <c r="AH22" s="63"/>
      <c r="AI22" s="63"/>
      <c r="AJ22" s="63"/>
      <c r="AK22" s="78">
        <f t="shared" si="2"/>
        <v>0</v>
      </c>
      <c r="AL22" s="79"/>
      <c r="AM22" s="79"/>
      <c r="AN22" s="79"/>
      <c r="AO22" s="80"/>
      <c r="AP22" s="62"/>
      <c r="AQ22" s="62"/>
      <c r="AR22" s="62"/>
      <c r="AS22" s="62"/>
      <c r="AT22" s="62"/>
    </row>
    <row r="23" spans="1:46" s="5" customFormat="1" ht="24" customHeight="1" x14ac:dyDescent="0.4">
      <c r="B23" s="119" t="s">
        <v>0</v>
      </c>
      <c r="C23" s="119"/>
      <c r="D23" s="119"/>
      <c r="E23" s="119"/>
      <c r="F23" s="119"/>
      <c r="G23" s="105"/>
      <c r="H23" s="105"/>
      <c r="I23" s="105"/>
      <c r="J23" s="105"/>
      <c r="K23" s="105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97" t="str">
        <f t="shared" si="1"/>
        <v/>
      </c>
      <c r="AB23" s="97"/>
      <c r="AC23" s="97"/>
      <c r="AD23" s="97"/>
      <c r="AE23" s="97"/>
      <c r="AF23" s="97" t="str">
        <f t="shared" si="0"/>
        <v/>
      </c>
      <c r="AG23" s="97"/>
      <c r="AH23" s="97"/>
      <c r="AI23" s="97"/>
      <c r="AJ23" s="97"/>
      <c r="AK23" s="91">
        <f t="shared" si="2"/>
        <v>0</v>
      </c>
      <c r="AL23" s="92"/>
      <c r="AM23" s="92"/>
      <c r="AN23" s="92"/>
      <c r="AO23" s="93"/>
      <c r="AP23" s="69"/>
      <c r="AQ23" s="69"/>
      <c r="AR23" s="69"/>
      <c r="AS23" s="69"/>
      <c r="AT23" s="69"/>
    </row>
    <row r="24" spans="1:46" s="5" customFormat="1" ht="18" customHeight="1" x14ac:dyDescent="0.4">
      <c r="B24" s="64" t="s">
        <v>85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</row>
    <row r="25" spans="1:46" s="5" customFormat="1" ht="18" customHeight="1" x14ac:dyDescent="0.4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</row>
    <row r="26" spans="1:46" s="5" customFormat="1" ht="18" customHeight="1" x14ac:dyDescent="0.4"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</row>
    <row r="27" spans="1:46" ht="18" customHeight="1" x14ac:dyDescent="0.4"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</row>
    <row r="28" spans="1:46" ht="18" customHeight="1" x14ac:dyDescent="0.4">
      <c r="A28" s="1" t="s">
        <v>45</v>
      </c>
    </row>
    <row r="29" spans="1:46" ht="18" customHeight="1" x14ac:dyDescent="0.4">
      <c r="B29" s="1" t="s">
        <v>52</v>
      </c>
      <c r="R29" s="7"/>
      <c r="S29" s="7"/>
    </row>
    <row r="30" spans="1:46" ht="18" customHeight="1" x14ac:dyDescent="0.4">
      <c r="B30" s="104" t="s">
        <v>72</v>
      </c>
      <c r="C30" s="10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 t="s">
        <v>73</v>
      </c>
      <c r="O30" s="67"/>
      <c r="P30" s="67"/>
      <c r="Q30" s="67"/>
      <c r="R30" s="67"/>
      <c r="S30" s="67"/>
      <c r="T30" s="67"/>
      <c r="U30" s="67"/>
      <c r="V30" s="81" t="s">
        <v>74</v>
      </c>
      <c r="W30" s="81"/>
      <c r="X30" s="81"/>
      <c r="Y30" s="81"/>
      <c r="Z30" s="81"/>
      <c r="AA30" s="81"/>
      <c r="AB30" s="81"/>
      <c r="AC30" s="81"/>
      <c r="AD30" s="81" t="s">
        <v>75</v>
      </c>
      <c r="AE30" s="81"/>
      <c r="AF30" s="81"/>
      <c r="AG30" s="81"/>
      <c r="AH30" s="81"/>
      <c r="AI30" s="81"/>
      <c r="AJ30" s="81"/>
      <c r="AK30" s="81"/>
    </row>
    <row r="31" spans="1:46" ht="18" customHeight="1" x14ac:dyDescent="0.4">
      <c r="B31" s="66"/>
      <c r="C31" s="66"/>
      <c r="D31" s="101" t="s">
        <v>47</v>
      </c>
      <c r="E31" s="101"/>
      <c r="F31" s="101"/>
      <c r="G31" s="101"/>
      <c r="H31" s="101"/>
      <c r="I31" s="101"/>
      <c r="J31" s="101"/>
      <c r="K31" s="101"/>
      <c r="L31" s="101"/>
      <c r="M31" s="101"/>
      <c r="N31" s="52">
        <v>7.2</v>
      </c>
      <c r="O31" s="52"/>
      <c r="P31" s="52"/>
      <c r="Q31" s="52"/>
      <c r="R31" s="52"/>
      <c r="S31" s="53"/>
      <c r="T31" s="42" t="s">
        <v>50</v>
      </c>
      <c r="U31" s="43"/>
      <c r="V31" s="52">
        <v>2.2000000000000002</v>
      </c>
      <c r="W31" s="52"/>
      <c r="X31" s="52"/>
      <c r="Y31" s="52"/>
      <c r="Z31" s="52"/>
      <c r="AA31" s="53"/>
      <c r="AB31" s="42" t="s">
        <v>50</v>
      </c>
      <c r="AC31" s="43"/>
      <c r="AD31" s="52">
        <v>1.7</v>
      </c>
      <c r="AE31" s="52"/>
      <c r="AF31" s="52"/>
      <c r="AG31" s="52"/>
      <c r="AH31" s="52"/>
      <c r="AI31" s="53"/>
      <c r="AJ31" s="42" t="s">
        <v>50</v>
      </c>
      <c r="AK31" s="43"/>
    </row>
    <row r="32" spans="1:46" ht="18" customHeight="1" x14ac:dyDescent="0.4">
      <c r="B32" s="67"/>
      <c r="C32" s="67"/>
      <c r="D32" s="102" t="s">
        <v>18</v>
      </c>
      <c r="E32" s="102"/>
      <c r="F32" s="102"/>
      <c r="G32" s="102"/>
      <c r="H32" s="102"/>
      <c r="I32" s="102"/>
      <c r="J32" s="102"/>
      <c r="K32" s="102"/>
      <c r="L32" s="102"/>
      <c r="M32" s="102"/>
      <c r="N32" s="124">
        <v>12</v>
      </c>
      <c r="O32" s="124"/>
      <c r="P32" s="124"/>
      <c r="Q32" s="124"/>
      <c r="R32" s="124"/>
      <c r="S32" s="125"/>
      <c r="T32" s="46" t="s">
        <v>50</v>
      </c>
      <c r="U32" s="47"/>
      <c r="V32" s="82"/>
      <c r="W32" s="83"/>
      <c r="X32" s="83"/>
      <c r="Y32" s="83"/>
      <c r="Z32" s="83"/>
      <c r="AA32" s="83"/>
      <c r="AB32" s="83"/>
      <c r="AC32" s="84"/>
      <c r="AD32" s="82"/>
      <c r="AE32" s="83"/>
      <c r="AF32" s="83"/>
      <c r="AG32" s="83"/>
      <c r="AH32" s="83"/>
      <c r="AI32" s="83"/>
      <c r="AJ32" s="83"/>
      <c r="AK32" s="84"/>
    </row>
    <row r="33" spans="1:46" ht="18" customHeight="1" x14ac:dyDescent="0.4">
      <c r="B33" s="67"/>
      <c r="C33" s="67"/>
      <c r="D33" s="102" t="s">
        <v>48</v>
      </c>
      <c r="E33" s="102"/>
      <c r="F33" s="102"/>
      <c r="G33" s="102"/>
      <c r="H33" s="102"/>
      <c r="I33" s="102"/>
      <c r="J33" s="102"/>
      <c r="K33" s="102"/>
      <c r="L33" s="102"/>
      <c r="M33" s="102"/>
      <c r="N33" s="44">
        <v>18000</v>
      </c>
      <c r="O33" s="44"/>
      <c r="P33" s="44"/>
      <c r="Q33" s="44"/>
      <c r="R33" s="44"/>
      <c r="S33" s="45"/>
      <c r="T33" s="46" t="s">
        <v>51</v>
      </c>
      <c r="U33" s="47"/>
      <c r="V33" s="44">
        <v>9000</v>
      </c>
      <c r="W33" s="44"/>
      <c r="X33" s="44"/>
      <c r="Y33" s="44"/>
      <c r="Z33" s="44"/>
      <c r="AA33" s="45"/>
      <c r="AB33" s="46" t="s">
        <v>6</v>
      </c>
      <c r="AC33" s="47"/>
      <c r="AD33" s="44">
        <v>9000</v>
      </c>
      <c r="AE33" s="44"/>
      <c r="AF33" s="44"/>
      <c r="AG33" s="44"/>
      <c r="AH33" s="44"/>
      <c r="AI33" s="45"/>
      <c r="AJ33" s="46" t="s">
        <v>6</v>
      </c>
      <c r="AK33" s="47"/>
    </row>
    <row r="34" spans="1:46" ht="18" customHeight="1" x14ac:dyDescent="0.4">
      <c r="B34" s="67"/>
      <c r="C34" s="67"/>
      <c r="D34" s="102" t="s">
        <v>26</v>
      </c>
      <c r="E34" s="102"/>
      <c r="F34" s="102"/>
      <c r="G34" s="102"/>
      <c r="H34" s="102"/>
      <c r="I34" s="102"/>
      <c r="J34" s="102"/>
      <c r="K34" s="102"/>
      <c r="L34" s="102"/>
      <c r="M34" s="102"/>
      <c r="N34" s="44">
        <v>18000</v>
      </c>
      <c r="O34" s="44"/>
      <c r="P34" s="44"/>
      <c r="Q34" s="44"/>
      <c r="R34" s="44"/>
      <c r="S34" s="45"/>
      <c r="T34" s="46" t="s">
        <v>51</v>
      </c>
      <c r="U34" s="47"/>
      <c r="V34" s="85"/>
      <c r="W34" s="86"/>
      <c r="X34" s="86"/>
      <c r="Y34" s="86"/>
      <c r="Z34" s="86"/>
      <c r="AA34" s="86"/>
      <c r="AB34" s="86"/>
      <c r="AC34" s="87"/>
      <c r="AD34" s="85"/>
      <c r="AE34" s="86"/>
      <c r="AF34" s="86"/>
      <c r="AG34" s="86"/>
      <c r="AH34" s="86"/>
      <c r="AI34" s="86"/>
      <c r="AJ34" s="86"/>
      <c r="AK34" s="87"/>
    </row>
    <row r="35" spans="1:46" ht="18" customHeight="1" x14ac:dyDescent="0.4">
      <c r="B35" s="67"/>
      <c r="C35" s="67"/>
      <c r="D35" s="103" t="s">
        <v>49</v>
      </c>
      <c r="E35" s="103"/>
      <c r="F35" s="103"/>
      <c r="G35" s="103"/>
      <c r="H35" s="103"/>
      <c r="I35" s="103"/>
      <c r="J35" s="103"/>
      <c r="K35" s="103"/>
      <c r="L35" s="103"/>
      <c r="M35" s="103"/>
      <c r="N35" s="48">
        <v>630000</v>
      </c>
      <c r="O35" s="48"/>
      <c r="P35" s="48"/>
      <c r="Q35" s="48"/>
      <c r="R35" s="48"/>
      <c r="S35" s="49"/>
      <c r="T35" s="50" t="s">
        <v>51</v>
      </c>
      <c r="U35" s="51"/>
      <c r="V35" s="48">
        <v>190000</v>
      </c>
      <c r="W35" s="48"/>
      <c r="X35" s="48"/>
      <c r="Y35" s="48"/>
      <c r="Z35" s="48"/>
      <c r="AA35" s="49"/>
      <c r="AB35" s="50" t="s">
        <v>51</v>
      </c>
      <c r="AC35" s="51"/>
      <c r="AD35" s="48">
        <v>170000</v>
      </c>
      <c r="AE35" s="48"/>
      <c r="AF35" s="48"/>
      <c r="AG35" s="48"/>
      <c r="AH35" s="48"/>
      <c r="AI35" s="49"/>
      <c r="AJ35" s="50" t="s">
        <v>51</v>
      </c>
      <c r="AK35" s="51"/>
    </row>
    <row r="36" spans="1:46" s="5" customFormat="1" ht="18" customHeight="1" x14ac:dyDescent="0.4"/>
    <row r="37" spans="1:46" s="5" customFormat="1" ht="18" customHeight="1" x14ac:dyDescent="0.4">
      <c r="B37" s="126" t="s">
        <v>84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8"/>
    </row>
    <row r="38" spans="1:46" s="5" customFormat="1" ht="18" customHeight="1" x14ac:dyDescent="0.4"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1"/>
    </row>
    <row r="39" spans="1:46" s="5" customFormat="1" ht="18" customHeight="1" x14ac:dyDescent="0.4"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1"/>
    </row>
    <row r="40" spans="1:46" s="5" customFormat="1" ht="18" customHeight="1" x14ac:dyDescent="0.4"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1"/>
    </row>
    <row r="41" spans="1:46" s="5" customFormat="1" ht="18" customHeight="1" x14ac:dyDescent="0.4"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1"/>
    </row>
    <row r="42" spans="1:46" s="5" customFormat="1" ht="18" customHeight="1" x14ac:dyDescent="0.4"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1"/>
    </row>
    <row r="43" spans="1:46" s="5" customFormat="1" ht="18" customHeight="1" x14ac:dyDescent="0.4">
      <c r="B43" s="132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4"/>
    </row>
    <row r="44" spans="1:46" s="5" customFormat="1" ht="18" customHeight="1" x14ac:dyDescent="0.4">
      <c r="A44" s="1" t="s">
        <v>44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46" s="5" customFormat="1" ht="18" customHeight="1" x14ac:dyDescent="0.4">
      <c r="A45" s="1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46" s="5" customFormat="1" ht="18" customHeight="1" x14ac:dyDescent="0.4">
      <c r="A46" s="1"/>
      <c r="B46" s="10" t="s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2"/>
      <c r="AL46" s="12"/>
      <c r="AM46" s="12"/>
      <c r="AN46" s="12"/>
      <c r="AO46" s="12"/>
      <c r="AP46" s="12"/>
      <c r="AQ46" s="12"/>
      <c r="AR46" s="12"/>
      <c r="AS46" s="12"/>
      <c r="AT46" s="13"/>
    </row>
    <row r="47" spans="1:46" s="5" customFormat="1" ht="18" customHeight="1" x14ac:dyDescent="0.4">
      <c r="A47" s="1"/>
      <c r="B47" s="18"/>
      <c r="C47" s="2" t="s">
        <v>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19"/>
    </row>
    <row r="48" spans="1:46" s="5" customFormat="1" ht="18" customHeight="1" x14ac:dyDescent="0.4">
      <c r="A48" s="1"/>
      <c r="B48" s="18"/>
      <c r="C48" s="2"/>
      <c r="D48" s="41" t="s">
        <v>5</v>
      </c>
      <c r="E48" s="41"/>
      <c r="F48" s="41"/>
      <c r="G48" s="41"/>
      <c r="H48" s="41"/>
      <c r="I48" s="41"/>
      <c r="J48" s="41"/>
      <c r="K48" s="41"/>
      <c r="L48" s="2"/>
      <c r="M48" s="2"/>
      <c r="N48" s="37" t="s">
        <v>9</v>
      </c>
      <c r="O48" s="37"/>
      <c r="P48" s="37"/>
      <c r="Q48" s="37"/>
      <c r="R48" s="37"/>
      <c r="S48" s="2"/>
      <c r="T48" s="2"/>
      <c r="U48" s="2"/>
      <c r="V48" s="2"/>
      <c r="W48" s="37" t="s">
        <v>12</v>
      </c>
      <c r="X48" s="37"/>
      <c r="Y48" s="37"/>
      <c r="Z48" s="37"/>
      <c r="AA48" s="37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19"/>
    </row>
    <row r="49" spans="1:46" s="5" customFormat="1" ht="18" customHeight="1" x14ac:dyDescent="0.4">
      <c r="A49" s="1"/>
      <c r="B49" s="18"/>
      <c r="C49" s="2"/>
      <c r="D49" s="35">
        <f>SUM($AK$18:$AO$23)</f>
        <v>0</v>
      </c>
      <c r="E49" s="36"/>
      <c r="F49" s="36"/>
      <c r="G49" s="36"/>
      <c r="H49" s="36"/>
      <c r="I49" s="36"/>
      <c r="J49" s="37" t="s">
        <v>6</v>
      </c>
      <c r="K49" s="37"/>
      <c r="L49" s="37" t="s">
        <v>8</v>
      </c>
      <c r="M49" s="37"/>
      <c r="N49" s="40">
        <f>N31</f>
        <v>7.2</v>
      </c>
      <c r="O49" s="37"/>
      <c r="P49" s="37"/>
      <c r="Q49" s="37"/>
      <c r="R49" s="37"/>
      <c r="S49" s="37" t="s">
        <v>10</v>
      </c>
      <c r="T49" s="37"/>
      <c r="U49" s="37" t="s">
        <v>11</v>
      </c>
      <c r="V49" s="37"/>
      <c r="W49" s="39">
        <f>ROUNDDOWN(D49*N49/100,0)</f>
        <v>0</v>
      </c>
      <c r="X49" s="39"/>
      <c r="Y49" s="39"/>
      <c r="Z49" s="39"/>
      <c r="AA49" s="39"/>
      <c r="AB49" s="37" t="s">
        <v>6</v>
      </c>
      <c r="AC49" s="37"/>
      <c r="AD49" s="37" t="s">
        <v>28</v>
      </c>
      <c r="AE49" s="37"/>
      <c r="AF49" s="37" t="s">
        <v>27</v>
      </c>
      <c r="AG49" s="37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19"/>
    </row>
    <row r="50" spans="1:46" s="5" customFormat="1" ht="18" customHeight="1" x14ac:dyDescent="0.4">
      <c r="A50" s="1"/>
      <c r="B50" s="18"/>
      <c r="C50" s="2" t="s">
        <v>71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0"/>
      <c r="AG50" s="20"/>
      <c r="AH50" s="20"/>
      <c r="AI50" s="20"/>
      <c r="AJ50" s="20"/>
      <c r="AK50" s="2"/>
      <c r="AL50" s="2"/>
      <c r="AM50" s="2"/>
      <c r="AN50" s="2"/>
      <c r="AO50" s="2"/>
      <c r="AP50" s="2"/>
      <c r="AQ50" s="2"/>
      <c r="AR50" s="2"/>
      <c r="AS50" s="2"/>
      <c r="AT50" s="19"/>
    </row>
    <row r="51" spans="1:46" s="5" customFormat="1" ht="18" customHeight="1" x14ac:dyDescent="0.4">
      <c r="A51" s="1"/>
      <c r="B51" s="18"/>
      <c r="C51" s="2"/>
      <c r="D51" s="41" t="s">
        <v>17</v>
      </c>
      <c r="E51" s="41"/>
      <c r="F51" s="41"/>
      <c r="G51" s="41"/>
      <c r="H51" s="41"/>
      <c r="I51" s="41"/>
      <c r="J51" s="41"/>
      <c r="K51" s="41"/>
      <c r="L51" s="2"/>
      <c r="M51" s="2"/>
      <c r="N51" s="37" t="s">
        <v>9</v>
      </c>
      <c r="O51" s="37"/>
      <c r="P51" s="37"/>
      <c r="Q51" s="37"/>
      <c r="R51" s="37"/>
      <c r="S51" s="2"/>
      <c r="T51" s="2"/>
      <c r="U51" s="2"/>
      <c r="V51" s="2"/>
      <c r="W51" s="37" t="s">
        <v>18</v>
      </c>
      <c r="X51" s="37"/>
      <c r="Y51" s="37"/>
      <c r="Z51" s="37"/>
      <c r="AA51" s="37"/>
      <c r="AB51" s="2"/>
      <c r="AC51" s="2"/>
      <c r="AD51" s="2"/>
      <c r="AE51" s="20"/>
      <c r="AF51" s="20"/>
      <c r="AG51" s="20"/>
      <c r="AH51" s="20"/>
      <c r="AI51" s="20"/>
      <c r="AJ51" s="20"/>
      <c r="AK51" s="2"/>
      <c r="AL51" s="2"/>
      <c r="AM51" s="2"/>
      <c r="AN51" s="2"/>
      <c r="AO51" s="2"/>
      <c r="AP51" s="2"/>
      <c r="AQ51" s="2"/>
      <c r="AR51" s="2"/>
      <c r="AS51" s="2"/>
      <c r="AT51" s="19"/>
    </row>
    <row r="52" spans="1:46" s="5" customFormat="1" ht="18" customHeight="1" x14ac:dyDescent="0.4">
      <c r="A52" s="1"/>
      <c r="B52" s="18"/>
      <c r="C52" s="2"/>
      <c r="D52" s="35">
        <f>SUM($AP$18:$AT$23)</f>
        <v>0</v>
      </c>
      <c r="E52" s="36"/>
      <c r="F52" s="36"/>
      <c r="G52" s="36"/>
      <c r="H52" s="36"/>
      <c r="I52" s="36"/>
      <c r="J52" s="37" t="s">
        <v>6</v>
      </c>
      <c r="K52" s="37"/>
      <c r="L52" s="37" t="s">
        <v>8</v>
      </c>
      <c r="M52" s="37"/>
      <c r="N52" s="38">
        <f>N32</f>
        <v>12</v>
      </c>
      <c r="O52" s="38"/>
      <c r="P52" s="38"/>
      <c r="Q52" s="38"/>
      <c r="R52" s="38"/>
      <c r="S52" s="37" t="s">
        <v>10</v>
      </c>
      <c r="T52" s="37"/>
      <c r="U52" s="37" t="s">
        <v>11</v>
      </c>
      <c r="V52" s="37"/>
      <c r="W52" s="39">
        <f>ROUNDDOWN(D52*N52/100,0)</f>
        <v>0</v>
      </c>
      <c r="X52" s="39"/>
      <c r="Y52" s="39"/>
      <c r="Z52" s="39"/>
      <c r="AA52" s="39"/>
      <c r="AB52" s="37" t="s">
        <v>6</v>
      </c>
      <c r="AC52" s="37"/>
      <c r="AD52" s="37" t="s">
        <v>28</v>
      </c>
      <c r="AE52" s="37"/>
      <c r="AF52" s="37" t="s">
        <v>29</v>
      </c>
      <c r="AG52" s="37"/>
      <c r="AH52" s="20"/>
      <c r="AI52" s="20"/>
      <c r="AJ52" s="20"/>
      <c r="AK52" s="20"/>
      <c r="AL52" s="20"/>
      <c r="AM52" s="20"/>
      <c r="AN52" s="20"/>
      <c r="AO52" s="2"/>
      <c r="AP52" s="2"/>
      <c r="AQ52" s="2"/>
      <c r="AR52" s="2"/>
      <c r="AS52" s="2"/>
      <c r="AT52" s="19"/>
    </row>
    <row r="53" spans="1:46" s="5" customFormat="1" ht="18" customHeight="1" x14ac:dyDescent="0.4">
      <c r="A53" s="1"/>
      <c r="B53" s="18"/>
      <c r="C53" s="2" t="s">
        <v>19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21"/>
    </row>
    <row r="54" spans="1:46" s="5" customFormat="1" ht="18" customHeight="1" x14ac:dyDescent="0.4">
      <c r="A54" s="1"/>
      <c r="B54" s="18"/>
      <c r="C54" s="2"/>
      <c r="D54" s="41" t="s">
        <v>20</v>
      </c>
      <c r="E54" s="41"/>
      <c r="F54" s="41"/>
      <c r="G54" s="41"/>
      <c r="H54" s="41"/>
      <c r="I54" s="41"/>
      <c r="J54" s="41"/>
      <c r="K54" s="41"/>
      <c r="L54" s="2"/>
      <c r="M54" s="2"/>
      <c r="N54" s="37" t="s">
        <v>9</v>
      </c>
      <c r="O54" s="37"/>
      <c r="P54" s="37"/>
      <c r="Q54" s="37"/>
      <c r="R54" s="37"/>
      <c r="S54" s="2"/>
      <c r="T54" s="2"/>
      <c r="U54" s="2"/>
      <c r="V54" s="2"/>
      <c r="W54" s="37" t="s">
        <v>22</v>
      </c>
      <c r="X54" s="37"/>
      <c r="Y54" s="37"/>
      <c r="Z54" s="37"/>
      <c r="AA54" s="37"/>
      <c r="AB54" s="2"/>
      <c r="AC54" s="2"/>
      <c r="AD54" s="2"/>
      <c r="AE54" s="2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21"/>
    </row>
    <row r="55" spans="1:46" s="5" customFormat="1" ht="18" customHeight="1" x14ac:dyDescent="0.4">
      <c r="A55" s="1"/>
      <c r="B55" s="18"/>
      <c r="C55" s="2"/>
      <c r="D55" s="35">
        <f>COUNTIF(AA18:AE23,"&gt;=0")</f>
        <v>0</v>
      </c>
      <c r="E55" s="36"/>
      <c r="F55" s="36"/>
      <c r="G55" s="36"/>
      <c r="H55" s="36"/>
      <c r="I55" s="36"/>
      <c r="J55" s="37" t="s">
        <v>21</v>
      </c>
      <c r="K55" s="37"/>
      <c r="L55" s="37" t="s">
        <v>8</v>
      </c>
      <c r="M55" s="37"/>
      <c r="N55" s="136">
        <f>N33</f>
        <v>18000</v>
      </c>
      <c r="O55" s="136"/>
      <c r="P55" s="136"/>
      <c r="Q55" s="136"/>
      <c r="R55" s="136"/>
      <c r="S55" s="37" t="s">
        <v>6</v>
      </c>
      <c r="T55" s="37"/>
      <c r="U55" s="37" t="s">
        <v>11</v>
      </c>
      <c r="V55" s="37"/>
      <c r="W55" s="39">
        <f>ROUND(D55*N55,0)</f>
        <v>0</v>
      </c>
      <c r="X55" s="39"/>
      <c r="Y55" s="39"/>
      <c r="Z55" s="39"/>
      <c r="AA55" s="39"/>
      <c r="AB55" s="37" t="s">
        <v>6</v>
      </c>
      <c r="AC55" s="37"/>
      <c r="AD55" s="37" t="s">
        <v>33</v>
      </c>
      <c r="AE55" s="37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21"/>
    </row>
    <row r="56" spans="1:46" s="5" customFormat="1" ht="18" customHeight="1" x14ac:dyDescent="0.4">
      <c r="A56" s="1"/>
      <c r="B56" s="18"/>
      <c r="C56" s="2" t="s">
        <v>23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21"/>
    </row>
    <row r="57" spans="1:46" s="5" customFormat="1" ht="18" customHeight="1" x14ac:dyDescent="0.4">
      <c r="A57" s="1"/>
      <c r="B57" s="18"/>
      <c r="C57" s="2"/>
      <c r="D57" s="41" t="s">
        <v>24</v>
      </c>
      <c r="E57" s="41"/>
      <c r="F57" s="41"/>
      <c r="G57" s="41"/>
      <c r="H57" s="41"/>
      <c r="I57" s="41"/>
      <c r="J57" s="41"/>
      <c r="K57" s="41"/>
      <c r="L57" s="2"/>
      <c r="M57" s="2"/>
      <c r="N57" s="37" t="s">
        <v>9</v>
      </c>
      <c r="O57" s="37"/>
      <c r="P57" s="37"/>
      <c r="Q57" s="37"/>
      <c r="R57" s="37"/>
      <c r="S57" s="2"/>
      <c r="T57" s="2"/>
      <c r="U57" s="2"/>
      <c r="V57" s="2"/>
      <c r="W57" s="37" t="s">
        <v>26</v>
      </c>
      <c r="X57" s="37"/>
      <c r="Y57" s="37"/>
      <c r="Z57" s="37"/>
      <c r="AA57" s="37"/>
      <c r="AB57" s="2"/>
      <c r="AC57" s="2"/>
      <c r="AD57" s="2"/>
      <c r="AE57" s="2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21"/>
    </row>
    <row r="58" spans="1:46" s="5" customFormat="1" ht="18" customHeight="1" x14ac:dyDescent="0.4">
      <c r="A58" s="1"/>
      <c r="B58" s="18"/>
      <c r="C58" s="2"/>
      <c r="D58" s="35">
        <f>IF(D55=0,0,1)</f>
        <v>0</v>
      </c>
      <c r="E58" s="36"/>
      <c r="F58" s="36"/>
      <c r="G58" s="36"/>
      <c r="H58" s="36"/>
      <c r="I58" s="36"/>
      <c r="J58" s="37" t="s">
        <v>25</v>
      </c>
      <c r="K58" s="37"/>
      <c r="L58" s="37" t="s">
        <v>8</v>
      </c>
      <c r="M58" s="37"/>
      <c r="N58" s="136">
        <f>N34</f>
        <v>18000</v>
      </c>
      <c r="O58" s="136"/>
      <c r="P58" s="136"/>
      <c r="Q58" s="136"/>
      <c r="R58" s="136"/>
      <c r="S58" s="37" t="s">
        <v>6</v>
      </c>
      <c r="T58" s="37"/>
      <c r="U58" s="37" t="s">
        <v>11</v>
      </c>
      <c r="V58" s="37"/>
      <c r="W58" s="39">
        <f>ROUND(D58*N58,0)</f>
        <v>0</v>
      </c>
      <c r="X58" s="39"/>
      <c r="Y58" s="39"/>
      <c r="Z58" s="39"/>
      <c r="AA58" s="39"/>
      <c r="AB58" s="37" t="s">
        <v>6</v>
      </c>
      <c r="AC58" s="37"/>
      <c r="AD58" s="37" t="s">
        <v>34</v>
      </c>
      <c r="AE58" s="37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21"/>
    </row>
    <row r="59" spans="1:46" s="5" customFormat="1" ht="18" customHeight="1" x14ac:dyDescent="0.4">
      <c r="A59" s="1"/>
      <c r="B59" s="18"/>
      <c r="C59" s="2" t="s">
        <v>32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21"/>
    </row>
    <row r="60" spans="1:46" s="5" customFormat="1" ht="18" customHeight="1" x14ac:dyDescent="0.4">
      <c r="B60" s="14"/>
      <c r="C60" s="9"/>
      <c r="D60" s="37" t="s">
        <v>27</v>
      </c>
      <c r="E60" s="37"/>
      <c r="F60" s="37" t="s">
        <v>35</v>
      </c>
      <c r="G60" s="37"/>
      <c r="H60" s="37" t="s">
        <v>29</v>
      </c>
      <c r="I60" s="37"/>
      <c r="J60" s="37" t="s">
        <v>35</v>
      </c>
      <c r="K60" s="37"/>
      <c r="L60" s="37" t="s">
        <v>30</v>
      </c>
      <c r="M60" s="37"/>
      <c r="N60" s="37" t="s">
        <v>35</v>
      </c>
      <c r="O60" s="37"/>
      <c r="P60" s="37" t="s">
        <v>31</v>
      </c>
      <c r="Q60" s="37"/>
      <c r="R60" s="37" t="s">
        <v>36</v>
      </c>
      <c r="S60" s="37"/>
      <c r="T60" s="135">
        <f>ROUNDDOWN(W49+W52+W55+W58,-2)</f>
        <v>0</v>
      </c>
      <c r="U60" s="135"/>
      <c r="V60" s="135"/>
      <c r="W60" s="135"/>
      <c r="X60" s="135"/>
      <c r="Y60" s="135"/>
      <c r="Z60" s="135"/>
      <c r="AA60" s="37" t="s">
        <v>6</v>
      </c>
      <c r="AB60" s="37"/>
      <c r="AC60" s="9" t="s">
        <v>37</v>
      </c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21"/>
    </row>
    <row r="61" spans="1:46" s="5" customFormat="1" ht="18" customHeight="1" x14ac:dyDescent="0.4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4"/>
    </row>
    <row r="62" spans="1:46" s="5" customFormat="1" ht="18" customHeight="1" x14ac:dyDescent="0.4">
      <c r="A62" s="1"/>
      <c r="B62" s="10" t="s">
        <v>38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2"/>
      <c r="AL62" s="12"/>
      <c r="AM62" s="12"/>
      <c r="AN62" s="12"/>
      <c r="AO62" s="12"/>
      <c r="AP62" s="12"/>
      <c r="AQ62" s="12"/>
      <c r="AR62" s="12"/>
      <c r="AS62" s="12"/>
      <c r="AT62" s="13"/>
    </row>
    <row r="63" spans="1:46" s="5" customFormat="1" ht="18" customHeight="1" x14ac:dyDescent="0.4">
      <c r="A63" s="1"/>
      <c r="B63" s="18"/>
      <c r="C63" s="2" t="s">
        <v>58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19"/>
    </row>
    <row r="64" spans="1:46" s="5" customFormat="1" ht="18" customHeight="1" x14ac:dyDescent="0.4">
      <c r="A64" s="1"/>
      <c r="B64" s="18"/>
      <c r="C64" s="2"/>
      <c r="D64" s="41" t="s">
        <v>5</v>
      </c>
      <c r="E64" s="41"/>
      <c r="F64" s="41"/>
      <c r="G64" s="41"/>
      <c r="H64" s="41"/>
      <c r="I64" s="41"/>
      <c r="J64" s="41"/>
      <c r="K64" s="41"/>
      <c r="L64" s="2"/>
      <c r="M64" s="2"/>
      <c r="N64" s="37" t="s">
        <v>9</v>
      </c>
      <c r="O64" s="37"/>
      <c r="P64" s="37"/>
      <c r="Q64" s="37"/>
      <c r="R64" s="37"/>
      <c r="S64" s="2"/>
      <c r="T64" s="2"/>
      <c r="U64" s="2"/>
      <c r="V64" s="2"/>
      <c r="W64" s="37" t="s">
        <v>12</v>
      </c>
      <c r="X64" s="37"/>
      <c r="Y64" s="37"/>
      <c r="Z64" s="37"/>
      <c r="AA64" s="37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19"/>
    </row>
    <row r="65" spans="1:46" s="5" customFormat="1" ht="18" customHeight="1" x14ac:dyDescent="0.4">
      <c r="A65" s="1"/>
      <c r="B65" s="18"/>
      <c r="C65" s="2"/>
      <c r="D65" s="35">
        <f>SUM($AK$18:$AO$23)</f>
        <v>0</v>
      </c>
      <c r="E65" s="36"/>
      <c r="F65" s="36"/>
      <c r="G65" s="36"/>
      <c r="H65" s="36"/>
      <c r="I65" s="36"/>
      <c r="J65" s="37" t="s">
        <v>6</v>
      </c>
      <c r="K65" s="37"/>
      <c r="L65" s="37" t="s">
        <v>40</v>
      </c>
      <c r="M65" s="37"/>
      <c r="N65" s="38">
        <f>V31</f>
        <v>2.2000000000000002</v>
      </c>
      <c r="O65" s="38"/>
      <c r="P65" s="38"/>
      <c r="Q65" s="38"/>
      <c r="R65" s="38"/>
      <c r="S65" s="37" t="s">
        <v>41</v>
      </c>
      <c r="T65" s="37"/>
      <c r="U65" s="37" t="s">
        <v>11</v>
      </c>
      <c r="V65" s="37"/>
      <c r="W65" s="39">
        <f>ROUNDDOWN(D65*N65/100,0)</f>
        <v>0</v>
      </c>
      <c r="X65" s="39"/>
      <c r="Y65" s="39"/>
      <c r="Z65" s="39"/>
      <c r="AA65" s="39"/>
      <c r="AB65" s="37" t="s">
        <v>6</v>
      </c>
      <c r="AC65" s="37"/>
      <c r="AD65" s="37" t="s">
        <v>28</v>
      </c>
      <c r="AE65" s="37"/>
      <c r="AF65" s="37" t="s">
        <v>70</v>
      </c>
      <c r="AG65" s="37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19"/>
    </row>
    <row r="66" spans="1:46" s="5" customFormat="1" ht="18" customHeight="1" x14ac:dyDescent="0.4">
      <c r="A66" s="1"/>
      <c r="B66" s="18"/>
      <c r="C66" s="2" t="s">
        <v>59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21"/>
    </row>
    <row r="67" spans="1:46" s="5" customFormat="1" ht="18" customHeight="1" x14ac:dyDescent="0.4">
      <c r="A67" s="1"/>
      <c r="B67" s="18"/>
      <c r="C67" s="2"/>
      <c r="D67" s="41" t="s">
        <v>20</v>
      </c>
      <c r="E67" s="41"/>
      <c r="F67" s="41"/>
      <c r="G67" s="41"/>
      <c r="H67" s="41"/>
      <c r="I67" s="41"/>
      <c r="J67" s="41"/>
      <c r="K67" s="41"/>
      <c r="L67" s="2"/>
      <c r="M67" s="2"/>
      <c r="N67" s="37" t="s">
        <v>9</v>
      </c>
      <c r="O67" s="37"/>
      <c r="P67" s="37"/>
      <c r="Q67" s="37"/>
      <c r="R67" s="37"/>
      <c r="S67" s="2"/>
      <c r="T67" s="2"/>
      <c r="U67" s="2"/>
      <c r="V67" s="2"/>
      <c r="W67" s="37" t="s">
        <v>22</v>
      </c>
      <c r="X67" s="37"/>
      <c r="Y67" s="37"/>
      <c r="Z67" s="37"/>
      <c r="AA67" s="37"/>
      <c r="AB67" s="2"/>
      <c r="AC67" s="2"/>
      <c r="AD67" s="2"/>
      <c r="AE67" s="2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21"/>
    </row>
    <row r="68" spans="1:46" s="5" customFormat="1" ht="18" customHeight="1" x14ac:dyDescent="0.4">
      <c r="A68" s="1"/>
      <c r="B68" s="18"/>
      <c r="C68" s="2"/>
      <c r="D68" s="35">
        <f>COUNTIF(AA18:AE23,"&gt;=0")</f>
        <v>0</v>
      </c>
      <c r="E68" s="36"/>
      <c r="F68" s="36"/>
      <c r="G68" s="36"/>
      <c r="H68" s="36"/>
      <c r="I68" s="36"/>
      <c r="J68" s="41" t="s">
        <v>21</v>
      </c>
      <c r="K68" s="41"/>
      <c r="L68" s="41" t="s">
        <v>8</v>
      </c>
      <c r="M68" s="41"/>
      <c r="N68" s="135">
        <f>V33</f>
        <v>9000</v>
      </c>
      <c r="O68" s="135"/>
      <c r="P68" s="135"/>
      <c r="Q68" s="135"/>
      <c r="R68" s="135"/>
      <c r="S68" s="41" t="s">
        <v>6</v>
      </c>
      <c r="T68" s="41"/>
      <c r="U68" s="41" t="s">
        <v>11</v>
      </c>
      <c r="V68" s="41"/>
      <c r="W68" s="39">
        <f>ROUND(D68*N68,0)</f>
        <v>0</v>
      </c>
      <c r="X68" s="39"/>
      <c r="Y68" s="39"/>
      <c r="Z68" s="39"/>
      <c r="AA68" s="39"/>
      <c r="AB68" s="41" t="s">
        <v>6</v>
      </c>
      <c r="AC68" s="41"/>
      <c r="AD68" s="37" t="s">
        <v>69</v>
      </c>
      <c r="AE68" s="37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21"/>
    </row>
    <row r="69" spans="1:46" s="5" customFormat="1" ht="18" customHeight="1" x14ac:dyDescent="0.4">
      <c r="A69" s="1"/>
      <c r="B69" s="18"/>
      <c r="C69" s="2" t="s">
        <v>60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21"/>
    </row>
    <row r="70" spans="1:46" s="5" customFormat="1" ht="18" customHeight="1" x14ac:dyDescent="0.4">
      <c r="B70" s="14"/>
      <c r="C70" s="9"/>
      <c r="D70" s="37" t="s">
        <v>61</v>
      </c>
      <c r="E70" s="37"/>
      <c r="F70" s="37" t="s">
        <v>35</v>
      </c>
      <c r="G70" s="37"/>
      <c r="H70" s="37" t="s">
        <v>62</v>
      </c>
      <c r="I70" s="37"/>
      <c r="J70" s="37" t="s">
        <v>36</v>
      </c>
      <c r="K70" s="37"/>
      <c r="L70" s="136">
        <f>ROUNDDOWN(W65+W68,-2)</f>
        <v>0</v>
      </c>
      <c r="M70" s="136"/>
      <c r="N70" s="136"/>
      <c r="O70" s="136"/>
      <c r="P70" s="136"/>
      <c r="Q70" s="136"/>
      <c r="R70" s="136"/>
      <c r="S70" s="37" t="s">
        <v>6</v>
      </c>
      <c r="T70" s="37"/>
      <c r="U70" s="9" t="s">
        <v>37</v>
      </c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21"/>
    </row>
    <row r="71" spans="1:46" s="5" customFormat="1" ht="18" customHeight="1" x14ac:dyDescent="0.4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16"/>
      <c r="AN71" s="16"/>
      <c r="AO71" s="16"/>
      <c r="AP71" s="16"/>
      <c r="AQ71" s="16"/>
      <c r="AR71" s="16"/>
      <c r="AS71" s="16"/>
      <c r="AT71" s="22"/>
    </row>
    <row r="72" spans="1:46" s="5" customFormat="1" ht="18" customHeight="1" x14ac:dyDescent="0.4">
      <c r="A72" s="1"/>
      <c r="B72" s="10" t="s">
        <v>39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2"/>
      <c r="AL72" s="12"/>
      <c r="AM72" s="12"/>
      <c r="AN72" s="12"/>
      <c r="AO72" s="12"/>
      <c r="AP72" s="12"/>
      <c r="AQ72" s="12"/>
      <c r="AR72" s="12"/>
      <c r="AS72" s="12"/>
      <c r="AT72" s="13"/>
    </row>
    <row r="73" spans="1:46" s="5" customFormat="1" ht="18" customHeight="1" x14ac:dyDescent="0.4">
      <c r="A73" s="1"/>
      <c r="B73" s="18"/>
      <c r="C73" s="2" t="s">
        <v>63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19"/>
    </row>
    <row r="74" spans="1:46" s="5" customFormat="1" ht="18" customHeight="1" x14ac:dyDescent="0.4">
      <c r="A74" s="1"/>
      <c r="B74" s="139" t="s">
        <v>83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37" t="s">
        <v>9</v>
      </c>
      <c r="O74" s="37"/>
      <c r="P74" s="37"/>
      <c r="Q74" s="37"/>
      <c r="R74" s="37"/>
      <c r="S74" s="2"/>
      <c r="T74" s="2"/>
      <c r="U74" s="2"/>
      <c r="V74" s="2"/>
      <c r="W74" s="37" t="s">
        <v>12</v>
      </c>
      <c r="X74" s="37"/>
      <c r="Y74" s="37"/>
      <c r="Z74" s="37"/>
      <c r="AA74" s="37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19"/>
    </row>
    <row r="75" spans="1:46" s="5" customFormat="1" ht="18" customHeight="1" x14ac:dyDescent="0.4">
      <c r="A75" s="1"/>
      <c r="B75" s="18"/>
      <c r="C75" s="2"/>
      <c r="D75" s="35">
        <f>SUMPRODUCT((G18:K23="40～64歳")*($AK$18:$AO$23))</f>
        <v>0</v>
      </c>
      <c r="E75" s="36"/>
      <c r="F75" s="36"/>
      <c r="G75" s="36"/>
      <c r="H75" s="36"/>
      <c r="I75" s="36"/>
      <c r="J75" s="41" t="s">
        <v>6</v>
      </c>
      <c r="K75" s="41"/>
      <c r="L75" s="41" t="s">
        <v>8</v>
      </c>
      <c r="M75" s="41"/>
      <c r="N75" s="148">
        <f>AD31</f>
        <v>1.7</v>
      </c>
      <c r="O75" s="148"/>
      <c r="P75" s="148"/>
      <c r="Q75" s="148"/>
      <c r="R75" s="148"/>
      <c r="S75" s="41" t="s">
        <v>10</v>
      </c>
      <c r="T75" s="41"/>
      <c r="U75" s="41" t="s">
        <v>11</v>
      </c>
      <c r="V75" s="41"/>
      <c r="W75" s="39">
        <f>ROUNDDOWN(D75*N75/100,0)</f>
        <v>0</v>
      </c>
      <c r="X75" s="39"/>
      <c r="Y75" s="39"/>
      <c r="Z75" s="39"/>
      <c r="AA75" s="39"/>
      <c r="AB75" s="37" t="s">
        <v>6</v>
      </c>
      <c r="AC75" s="37"/>
      <c r="AD75" s="37" t="s">
        <v>28</v>
      </c>
      <c r="AE75" s="37"/>
      <c r="AF75" s="37" t="s">
        <v>66</v>
      </c>
      <c r="AG75" s="37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19"/>
    </row>
    <row r="76" spans="1:46" s="5" customFormat="1" ht="18" customHeight="1" x14ac:dyDescent="0.4">
      <c r="A76" s="1"/>
      <c r="B76" s="18"/>
      <c r="C76" s="2" t="s">
        <v>64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21"/>
    </row>
    <row r="77" spans="1:46" s="5" customFormat="1" ht="18" customHeight="1" x14ac:dyDescent="0.4">
      <c r="A77" s="1"/>
      <c r="B77" s="139" t="s">
        <v>82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37" t="s">
        <v>9</v>
      </c>
      <c r="O77" s="37"/>
      <c r="P77" s="37"/>
      <c r="Q77" s="37"/>
      <c r="R77" s="37"/>
      <c r="S77" s="2"/>
      <c r="T77" s="2"/>
      <c r="U77" s="2"/>
      <c r="V77" s="2"/>
      <c r="W77" s="37" t="s">
        <v>22</v>
      </c>
      <c r="X77" s="37"/>
      <c r="Y77" s="37"/>
      <c r="Z77" s="37"/>
      <c r="AA77" s="37"/>
      <c r="AB77" s="2"/>
      <c r="AC77" s="2"/>
      <c r="AD77" s="2"/>
      <c r="AE77" s="2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21"/>
    </row>
    <row r="78" spans="1:46" s="5" customFormat="1" ht="18" customHeight="1" x14ac:dyDescent="0.4">
      <c r="A78" s="1"/>
      <c r="B78" s="18"/>
      <c r="C78" s="2"/>
      <c r="D78" s="35">
        <f>COUNTIFS(G18:K23,"40～64歳",AA18:AE23,"&gt;=0")</f>
        <v>0</v>
      </c>
      <c r="E78" s="36"/>
      <c r="F78" s="36"/>
      <c r="G78" s="36"/>
      <c r="H78" s="36"/>
      <c r="I78" s="36"/>
      <c r="J78" s="41" t="s">
        <v>21</v>
      </c>
      <c r="K78" s="41"/>
      <c r="L78" s="41" t="s">
        <v>8</v>
      </c>
      <c r="M78" s="41"/>
      <c r="N78" s="135">
        <f>AD33</f>
        <v>9000</v>
      </c>
      <c r="O78" s="135"/>
      <c r="P78" s="135"/>
      <c r="Q78" s="135"/>
      <c r="R78" s="135"/>
      <c r="S78" s="41" t="s">
        <v>6</v>
      </c>
      <c r="T78" s="41"/>
      <c r="U78" s="41" t="s">
        <v>11</v>
      </c>
      <c r="V78" s="41"/>
      <c r="W78" s="39">
        <f>ROUND(D78*N78,0)</f>
        <v>0</v>
      </c>
      <c r="X78" s="39"/>
      <c r="Y78" s="39"/>
      <c r="Z78" s="39"/>
      <c r="AA78" s="39"/>
      <c r="AB78" s="41" t="s">
        <v>6</v>
      </c>
      <c r="AC78" s="41"/>
      <c r="AD78" s="37" t="s">
        <v>68</v>
      </c>
      <c r="AE78" s="37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21"/>
    </row>
    <row r="79" spans="1:46" s="5" customFormat="1" ht="18" customHeight="1" x14ac:dyDescent="0.4">
      <c r="A79" s="1"/>
      <c r="B79" s="18"/>
      <c r="C79" s="2" t="s">
        <v>65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21"/>
    </row>
    <row r="80" spans="1:46" s="5" customFormat="1" ht="18" customHeight="1" x14ac:dyDescent="0.4">
      <c r="B80" s="14"/>
      <c r="C80" s="9"/>
      <c r="D80" s="37" t="s">
        <v>66</v>
      </c>
      <c r="E80" s="37"/>
      <c r="F80" s="37" t="s">
        <v>35</v>
      </c>
      <c r="G80" s="37"/>
      <c r="H80" s="37" t="s">
        <v>67</v>
      </c>
      <c r="I80" s="37"/>
      <c r="J80" s="37" t="s">
        <v>36</v>
      </c>
      <c r="K80" s="37"/>
      <c r="L80" s="136">
        <f>ROUNDDOWN(W75+W78,-2)</f>
        <v>0</v>
      </c>
      <c r="M80" s="136"/>
      <c r="N80" s="136"/>
      <c r="O80" s="136"/>
      <c r="P80" s="136"/>
      <c r="Q80" s="136"/>
      <c r="R80" s="136"/>
      <c r="S80" s="37" t="s">
        <v>6</v>
      </c>
      <c r="T80" s="37"/>
      <c r="U80" s="9" t="s">
        <v>37</v>
      </c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21"/>
    </row>
    <row r="81" spans="1:46" s="5" customFormat="1" ht="18" customHeight="1" x14ac:dyDescent="0.4">
      <c r="B81" s="14"/>
      <c r="C81" s="9"/>
      <c r="D81" s="9"/>
      <c r="E81" s="30"/>
      <c r="F81" s="30"/>
      <c r="G81" s="30"/>
      <c r="H81" s="30"/>
      <c r="I81" s="30"/>
      <c r="J81" s="30"/>
      <c r="K81" s="30"/>
      <c r="AM81" s="9"/>
      <c r="AN81" s="9"/>
      <c r="AO81" s="9"/>
      <c r="AP81" s="9"/>
      <c r="AQ81" s="9"/>
      <c r="AR81" s="9"/>
      <c r="AS81" s="9"/>
      <c r="AT81" s="21"/>
    </row>
    <row r="82" spans="1:46" s="5" customFormat="1" ht="18" customHeight="1" x14ac:dyDescent="0.4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2" t="s">
        <v>79</v>
      </c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1"/>
      <c r="AN82" s="31"/>
      <c r="AO82" s="31"/>
      <c r="AP82" s="31"/>
      <c r="AQ82" s="31"/>
      <c r="AR82" s="31"/>
      <c r="AS82" s="31"/>
      <c r="AT82" s="31"/>
    </row>
    <row r="83" spans="1:46" s="5" customFormat="1" ht="18" customHeight="1" x14ac:dyDescent="0.4">
      <c r="A83" s="1"/>
      <c r="B83" s="23" t="s">
        <v>80</v>
      </c>
      <c r="C83" s="24"/>
      <c r="D83" s="24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6"/>
    </row>
    <row r="84" spans="1:46" s="5" customFormat="1" ht="18" customHeight="1" x14ac:dyDescent="0.4">
      <c r="B84" s="27"/>
      <c r="C84" s="9"/>
      <c r="D84" s="145" t="s">
        <v>53</v>
      </c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9"/>
      <c r="R84" s="9"/>
      <c r="S84" s="145" t="s">
        <v>54</v>
      </c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9"/>
      <c r="AG84" s="9"/>
      <c r="AH84" s="145" t="s">
        <v>42</v>
      </c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6"/>
    </row>
    <row r="85" spans="1:46" s="5" customFormat="1" ht="18" customHeight="1" x14ac:dyDescent="0.4">
      <c r="B85" s="27"/>
      <c r="C85" s="9"/>
      <c r="D85" s="144">
        <f>IF(N35&lt;T60,N35,T60)</f>
        <v>0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37" t="s">
        <v>6</v>
      </c>
      <c r="P85" s="37"/>
      <c r="Q85" s="37" t="s">
        <v>35</v>
      </c>
      <c r="R85" s="37"/>
      <c r="S85" s="144">
        <f>IF(V35&lt;L70,V35,L70)</f>
        <v>0</v>
      </c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37" t="s">
        <v>6</v>
      </c>
      <c r="AE85" s="37"/>
      <c r="AF85" s="37" t="s">
        <v>35</v>
      </c>
      <c r="AG85" s="37"/>
      <c r="AH85" s="144">
        <f>IF(AD35&lt;L80,AD35,L80)</f>
        <v>0</v>
      </c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37" t="s">
        <v>6</v>
      </c>
      <c r="AT85" s="147"/>
    </row>
    <row r="86" spans="1:46" s="5" customFormat="1" ht="18" customHeight="1" x14ac:dyDescent="0.4">
      <c r="B86" s="27"/>
      <c r="C86" s="9"/>
      <c r="D86" s="137" t="s">
        <v>81</v>
      </c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8"/>
    </row>
    <row r="87" spans="1:46" s="5" customFormat="1" ht="18" customHeight="1" x14ac:dyDescent="0.4">
      <c r="B87" s="27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145" t="s">
        <v>43</v>
      </c>
      <c r="AK87" s="145"/>
      <c r="AL87" s="145"/>
      <c r="AM87" s="145"/>
      <c r="AN87" s="145"/>
      <c r="AO87" s="145"/>
      <c r="AP87" s="145"/>
      <c r="AQ87" s="145"/>
      <c r="AR87" s="145"/>
      <c r="AS87" s="145"/>
      <c r="AT87" s="146"/>
    </row>
    <row r="88" spans="1:46" s="5" customFormat="1" ht="18" customHeight="1" x14ac:dyDescent="0.4"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142" t="s">
        <v>11</v>
      </c>
      <c r="AI88" s="142"/>
      <c r="AJ88" s="140">
        <f>D85+S85+AH85</f>
        <v>0</v>
      </c>
      <c r="AK88" s="141"/>
      <c r="AL88" s="141"/>
      <c r="AM88" s="141"/>
      <c r="AN88" s="141"/>
      <c r="AO88" s="141"/>
      <c r="AP88" s="141"/>
      <c r="AQ88" s="141"/>
      <c r="AR88" s="141"/>
      <c r="AS88" s="142" t="s">
        <v>6</v>
      </c>
      <c r="AT88" s="143"/>
    </row>
  </sheetData>
  <sheetProtection sheet="1" objects="1" scenarios="1"/>
  <mergeCells count="245">
    <mergeCell ref="AD68:AE68"/>
    <mergeCell ref="AH88:AI88"/>
    <mergeCell ref="W77:AA77"/>
    <mergeCell ref="AB68:AC68"/>
    <mergeCell ref="AB78:AC78"/>
    <mergeCell ref="S70:T70"/>
    <mergeCell ref="N74:R74"/>
    <mergeCell ref="W74:AA74"/>
    <mergeCell ref="N77:R77"/>
    <mergeCell ref="U75:V75"/>
    <mergeCell ref="W75:AA75"/>
    <mergeCell ref="N75:R75"/>
    <mergeCell ref="S75:T75"/>
    <mergeCell ref="AJ88:AR88"/>
    <mergeCell ref="AS88:AT88"/>
    <mergeCell ref="AH85:AR85"/>
    <mergeCell ref="AH84:AT84"/>
    <mergeCell ref="S84:AE84"/>
    <mergeCell ref="S85:AC85"/>
    <mergeCell ref="D84:P84"/>
    <mergeCell ref="D85:N85"/>
    <mergeCell ref="O85:P85"/>
    <mergeCell ref="Q85:R85"/>
    <mergeCell ref="AD85:AE85"/>
    <mergeCell ref="AF85:AG85"/>
    <mergeCell ref="AS85:AT85"/>
    <mergeCell ref="AJ87:AT87"/>
    <mergeCell ref="D80:E80"/>
    <mergeCell ref="F80:G80"/>
    <mergeCell ref="H80:I80"/>
    <mergeCell ref="J80:K80"/>
    <mergeCell ref="D86:AT86"/>
    <mergeCell ref="L70:R70"/>
    <mergeCell ref="L80:R80"/>
    <mergeCell ref="S80:T80"/>
    <mergeCell ref="AB75:AC75"/>
    <mergeCell ref="AD78:AE78"/>
    <mergeCell ref="AD75:AE75"/>
    <mergeCell ref="AF75:AG75"/>
    <mergeCell ref="D78:I78"/>
    <mergeCell ref="J78:K78"/>
    <mergeCell ref="L78:M78"/>
    <mergeCell ref="N78:R78"/>
    <mergeCell ref="S78:T78"/>
    <mergeCell ref="U78:V78"/>
    <mergeCell ref="W78:AA78"/>
    <mergeCell ref="B74:M74"/>
    <mergeCell ref="B77:M77"/>
    <mergeCell ref="D75:I75"/>
    <mergeCell ref="J75:K75"/>
    <mergeCell ref="L75:M75"/>
    <mergeCell ref="D68:I68"/>
    <mergeCell ref="J68:K68"/>
    <mergeCell ref="L68:M68"/>
    <mergeCell ref="N68:R68"/>
    <mergeCell ref="S68:T68"/>
    <mergeCell ref="U68:V68"/>
    <mergeCell ref="W68:AA68"/>
    <mergeCell ref="D70:E70"/>
    <mergeCell ref="F70:G70"/>
    <mergeCell ref="H70:I70"/>
    <mergeCell ref="J70:K70"/>
    <mergeCell ref="L55:M55"/>
    <mergeCell ref="N55:R55"/>
    <mergeCell ref="D67:K67"/>
    <mergeCell ref="N67:R67"/>
    <mergeCell ref="AD55:AE55"/>
    <mergeCell ref="AD58:AE58"/>
    <mergeCell ref="J60:K60"/>
    <mergeCell ref="D65:I65"/>
    <mergeCell ref="J65:K65"/>
    <mergeCell ref="L65:M65"/>
    <mergeCell ref="N65:R65"/>
    <mergeCell ref="S65:T65"/>
    <mergeCell ref="U65:V65"/>
    <mergeCell ref="W65:AA65"/>
    <mergeCell ref="AB65:AC65"/>
    <mergeCell ref="AD65:AE65"/>
    <mergeCell ref="S55:T55"/>
    <mergeCell ref="U55:V55"/>
    <mergeCell ref="W67:AA67"/>
    <mergeCell ref="V30:AC30"/>
    <mergeCell ref="B37:AS43"/>
    <mergeCell ref="AB35:AC35"/>
    <mergeCell ref="D64:K64"/>
    <mergeCell ref="N64:R64"/>
    <mergeCell ref="W64:AA64"/>
    <mergeCell ref="T60:Z60"/>
    <mergeCell ref="U58:V58"/>
    <mergeCell ref="W58:AA58"/>
    <mergeCell ref="AB58:AC58"/>
    <mergeCell ref="W55:AA55"/>
    <mergeCell ref="AB55:AC55"/>
    <mergeCell ref="D57:K57"/>
    <mergeCell ref="N57:R57"/>
    <mergeCell ref="W57:AA57"/>
    <mergeCell ref="D58:I58"/>
    <mergeCell ref="J58:K58"/>
    <mergeCell ref="L58:M58"/>
    <mergeCell ref="N58:R58"/>
    <mergeCell ref="L60:M60"/>
    <mergeCell ref="N60:O60"/>
    <mergeCell ref="P60:Q60"/>
    <mergeCell ref="R60:S60"/>
    <mergeCell ref="AA60:AB60"/>
    <mergeCell ref="D48:K48"/>
    <mergeCell ref="N48:R48"/>
    <mergeCell ref="W48:AA48"/>
    <mergeCell ref="T31:U31"/>
    <mergeCell ref="T32:U32"/>
    <mergeCell ref="T33:U33"/>
    <mergeCell ref="T34:U34"/>
    <mergeCell ref="T35:U35"/>
    <mergeCell ref="N35:S35"/>
    <mergeCell ref="N31:S31"/>
    <mergeCell ref="N32:S32"/>
    <mergeCell ref="N33:S33"/>
    <mergeCell ref="N34:S34"/>
    <mergeCell ref="V33:AA33"/>
    <mergeCell ref="V35:AA35"/>
    <mergeCell ref="A1:AT1"/>
    <mergeCell ref="B18:F18"/>
    <mergeCell ref="B19:F19"/>
    <mergeCell ref="B20:F20"/>
    <mergeCell ref="B21:F21"/>
    <mergeCell ref="B3:AT12"/>
    <mergeCell ref="L23:P23"/>
    <mergeCell ref="AA16:AE16"/>
    <mergeCell ref="L15:AE15"/>
    <mergeCell ref="Q19:U19"/>
    <mergeCell ref="L19:P19"/>
    <mergeCell ref="L20:P20"/>
    <mergeCell ref="L21:P21"/>
    <mergeCell ref="L22:P22"/>
    <mergeCell ref="B22:F22"/>
    <mergeCell ref="B23:F23"/>
    <mergeCell ref="Q22:U22"/>
    <mergeCell ref="V22:Z22"/>
    <mergeCell ref="AA22:AE22"/>
    <mergeCell ref="AF18:AJ18"/>
    <mergeCell ref="B15:F17"/>
    <mergeCell ref="G22:K22"/>
    <mergeCell ref="G15:K17"/>
    <mergeCell ref="L16:P17"/>
    <mergeCell ref="G18:K18"/>
    <mergeCell ref="D31:M31"/>
    <mergeCell ref="D32:M32"/>
    <mergeCell ref="D33:M33"/>
    <mergeCell ref="D34:M34"/>
    <mergeCell ref="D35:M35"/>
    <mergeCell ref="B30:M30"/>
    <mergeCell ref="N30:U30"/>
    <mergeCell ref="G23:K23"/>
    <mergeCell ref="AK15:AO16"/>
    <mergeCell ref="V19:Z19"/>
    <mergeCell ref="AA19:AE19"/>
    <mergeCell ref="Q20:U20"/>
    <mergeCell ref="V20:Z20"/>
    <mergeCell ref="AA20:AE20"/>
    <mergeCell ref="Q21:U21"/>
    <mergeCell ref="Q23:U23"/>
    <mergeCell ref="V23:Z23"/>
    <mergeCell ref="AA23:AE23"/>
    <mergeCell ref="Q16:U17"/>
    <mergeCell ref="AD30:AK30"/>
    <mergeCell ref="V32:AC32"/>
    <mergeCell ref="AD32:AK32"/>
    <mergeCell ref="V34:AC34"/>
    <mergeCell ref="AD34:AK34"/>
    <mergeCell ref="L18:P18"/>
    <mergeCell ref="Q18:U18"/>
    <mergeCell ref="AP18:AT18"/>
    <mergeCell ref="AP19:AT19"/>
    <mergeCell ref="AP20:AT20"/>
    <mergeCell ref="AP21:AT21"/>
    <mergeCell ref="AK21:AO21"/>
    <mergeCell ref="AK22:AO22"/>
    <mergeCell ref="AK23:AO23"/>
    <mergeCell ref="AK18:AO18"/>
    <mergeCell ref="AF19:AJ19"/>
    <mergeCell ref="AF20:AJ20"/>
    <mergeCell ref="AF21:AJ21"/>
    <mergeCell ref="AF22:AJ22"/>
    <mergeCell ref="AF23:AJ23"/>
    <mergeCell ref="V18:Z18"/>
    <mergeCell ref="AA18:AE18"/>
    <mergeCell ref="AD31:AI31"/>
    <mergeCell ref="AB33:AC33"/>
    <mergeCell ref="AD52:AE52"/>
    <mergeCell ref="AF52:AG52"/>
    <mergeCell ref="V16:Z17"/>
    <mergeCell ref="AA17:AE17"/>
    <mergeCell ref="AF15:AJ16"/>
    <mergeCell ref="AD49:AE49"/>
    <mergeCell ref="AF49:AG49"/>
    <mergeCell ref="V21:Z21"/>
    <mergeCell ref="AA21:AE21"/>
    <mergeCell ref="U49:V49"/>
    <mergeCell ref="W49:AA49"/>
    <mergeCell ref="AB49:AC49"/>
    <mergeCell ref="B24:AT27"/>
    <mergeCell ref="B31:C35"/>
    <mergeCell ref="G19:K19"/>
    <mergeCell ref="G20:K20"/>
    <mergeCell ref="G21:K21"/>
    <mergeCell ref="AP22:AT22"/>
    <mergeCell ref="AP23:AT23"/>
    <mergeCell ref="AF17:AJ17"/>
    <mergeCell ref="AK17:AO17"/>
    <mergeCell ref="AP15:AT17"/>
    <mergeCell ref="AK19:AO19"/>
    <mergeCell ref="AK20:AO20"/>
    <mergeCell ref="AF65:AG65"/>
    <mergeCell ref="D60:E60"/>
    <mergeCell ref="F60:G60"/>
    <mergeCell ref="H60:I60"/>
    <mergeCell ref="AB52:AC52"/>
    <mergeCell ref="D54:K54"/>
    <mergeCell ref="AJ31:AK31"/>
    <mergeCell ref="AD33:AI33"/>
    <mergeCell ref="AJ33:AK33"/>
    <mergeCell ref="AD35:AI35"/>
    <mergeCell ref="AJ35:AK35"/>
    <mergeCell ref="V31:AA31"/>
    <mergeCell ref="AB31:AC31"/>
    <mergeCell ref="S58:T58"/>
    <mergeCell ref="D51:K51"/>
    <mergeCell ref="N51:R51"/>
    <mergeCell ref="W51:AA51"/>
    <mergeCell ref="D49:I49"/>
    <mergeCell ref="J49:K49"/>
    <mergeCell ref="L49:M49"/>
    <mergeCell ref="N54:R54"/>
    <mergeCell ref="W54:AA54"/>
    <mergeCell ref="D55:I55"/>
    <mergeCell ref="J55:K55"/>
    <mergeCell ref="D52:I52"/>
    <mergeCell ref="J52:K52"/>
    <mergeCell ref="L52:M52"/>
    <mergeCell ref="N52:R52"/>
    <mergeCell ref="S52:T52"/>
    <mergeCell ref="U52:V52"/>
    <mergeCell ref="W52:AA52"/>
    <mergeCell ref="N49:R49"/>
    <mergeCell ref="S49:T49"/>
  </mergeCells>
  <phoneticPr fontId="2"/>
  <dataValidations count="1">
    <dataValidation type="list" allowBlank="1" showInputMessage="1" showErrorMessage="1" sqref="G18:K23">
      <formula1>"0～39歳,40～64歳,65歳～74歳"</formula1>
    </dataValidation>
  </dataValidations>
  <pageMargins left="0.39370078740157483" right="0.39370078740157483" top="0.27559055118110237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試算シート</vt:lpstr>
      <vt:lpstr>試算シート!Print_Area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2020-01-24T01:38:31Z</cp:lastPrinted>
  <dcterms:created xsi:type="dcterms:W3CDTF">2019-11-14T00:37:28Z</dcterms:created>
  <dcterms:modified xsi:type="dcterms:W3CDTF">2023-11-17T07:31:09Z</dcterms:modified>
</cp:coreProperties>
</file>